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codeName="ThisWorkbook"/>
  <xr:revisionPtr revIDLastSave="0" documentId="13_ncr:1_{ADC77E91-9E02-42C2-9B9D-4C410CA050A9}" xr6:coauthVersionLast="45" xr6:coauthVersionMax="45" xr10:uidLastSave="{00000000-0000-0000-0000-000000000000}"/>
  <bookViews>
    <workbookView xWindow="-120" yWindow="-120" windowWidth="25440" windowHeight="15390" tabRatio="809" xr2:uid="{00000000-000D-0000-FFFF-FFFF00000000}"/>
  </bookViews>
  <sheets>
    <sheet name="I ES Općenito" sheetId="1" r:id="rId1"/>
    <sheet name="II Pouzdanost, sigur. i učikov." sheetId="16" r:id="rId2"/>
    <sheet name="III Teh.karakteristike DS-1.dio" sheetId="18" r:id="rId3"/>
    <sheet name="III Teh.karakteristike DS-2.dio" sheetId="20" r:id="rId4"/>
    <sheet name="IV Korištenje kapaciteta DS" sheetId="19" r:id="rId5"/>
    <sheet name="V Održavanje opreme DS" sheetId="21" r:id="rId6"/>
    <sheet name="VI Dužnosti i prava prema ZTP" sheetId="22" r:id="rId7"/>
    <sheet name="ŽUPANIJE, GRADOVI I OPĆINE RH" sheetId="2" r:id="rId8"/>
    <sheet name="OPSKRBLJIVAČI" sheetId="24" state="hidden" r:id="rId9"/>
  </sheets>
  <definedNames>
    <definedName name="_xlnm._FilterDatabase" localSheetId="4" hidden="1">'IV Korištenje kapaciteta DS'!$A$1:$N$26</definedName>
    <definedName name="_xlnm._FilterDatabase" localSheetId="7" hidden="1">'ŽUPANIJE, GRADOVI I OPĆINE RH'!$B$1:$C$553</definedName>
    <definedName name="_xlnm.Print_Area" localSheetId="0">'I ES Općenito'!$A$1:$H$35</definedName>
    <definedName name="_xlnm.Print_Area" localSheetId="1">'II Pouzdanost, sigur. i učikov.'!$A$3:$F$29</definedName>
    <definedName name="_xlnm.Print_Area" localSheetId="4">'IV Korištenje kapaciteta DS'!$A$1:$P$177</definedName>
    <definedName name="_xlnm.Print_Area" localSheetId="5">'V Održavanje opreme DS'!$A$1:$F$75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2" i="20" l="1"/>
  <c r="D35" i="20"/>
  <c r="F14" i="18"/>
  <c r="F50" i="18" l="1"/>
  <c r="O90" i="19" l="1"/>
  <c r="O140" i="19"/>
  <c r="O172" i="19"/>
  <c r="C176" i="19"/>
  <c r="N160" i="19"/>
  <c r="C160" i="19"/>
  <c r="C141" i="19"/>
  <c r="O118" i="19"/>
  <c r="O119" i="19"/>
  <c r="O120" i="19"/>
  <c r="C133" i="19"/>
  <c r="N108" i="19"/>
  <c r="M108" i="19"/>
  <c r="L108" i="19"/>
  <c r="K108" i="19"/>
  <c r="J108" i="19"/>
  <c r="I108" i="19"/>
  <c r="H108" i="19"/>
  <c r="G108" i="19"/>
  <c r="F108" i="19"/>
  <c r="E108" i="19"/>
  <c r="D108" i="19"/>
  <c r="C108" i="19"/>
  <c r="C93" i="19"/>
  <c r="C66" i="19"/>
  <c r="N66" i="19"/>
  <c r="M66" i="19"/>
  <c r="L66" i="19"/>
  <c r="K66" i="19"/>
  <c r="J66" i="19"/>
  <c r="I66" i="19"/>
  <c r="H66" i="19"/>
  <c r="G66" i="19"/>
  <c r="F66" i="19"/>
  <c r="E66" i="19"/>
  <c r="D66" i="19"/>
  <c r="N41" i="19"/>
  <c r="M41" i="19"/>
  <c r="L41" i="19"/>
  <c r="K41" i="19"/>
  <c r="J41" i="19"/>
  <c r="I41" i="19"/>
  <c r="H41" i="19"/>
  <c r="G41" i="19"/>
  <c r="F41" i="19"/>
  <c r="E41" i="19"/>
  <c r="D41" i="19"/>
  <c r="C41" i="19"/>
  <c r="C25" i="19"/>
  <c r="O139" i="19"/>
  <c r="O141" i="19" s="1"/>
  <c r="D141" i="19"/>
  <c r="E141" i="19"/>
  <c r="F141" i="19"/>
  <c r="G141" i="19"/>
  <c r="H141" i="19"/>
  <c r="I141" i="19"/>
  <c r="J141" i="19"/>
  <c r="K141" i="19"/>
  <c r="L141" i="19"/>
  <c r="M141" i="19"/>
  <c r="N141" i="19"/>
  <c r="O121" i="19"/>
  <c r="O122" i="19"/>
  <c r="O123" i="19"/>
  <c r="O124" i="19"/>
  <c r="O125" i="19"/>
  <c r="O126" i="19"/>
  <c r="O127" i="19"/>
  <c r="O128" i="19"/>
  <c r="O129" i="19"/>
  <c r="O130" i="19"/>
  <c r="O131" i="19"/>
  <c r="O132" i="19"/>
  <c r="O114" i="19"/>
  <c r="O115" i="19"/>
  <c r="O116" i="19"/>
  <c r="O117" i="19"/>
  <c r="O101" i="19"/>
  <c r="O108" i="19" s="1"/>
  <c r="O104" i="19"/>
  <c r="O103" i="19"/>
  <c r="O102" i="19"/>
  <c r="O97" i="19"/>
  <c r="G42" i="20"/>
  <c r="D36" i="20"/>
  <c r="D41" i="20"/>
  <c r="D40" i="20"/>
  <c r="D39" i="20"/>
  <c r="D38" i="20"/>
  <c r="D37" i="20"/>
  <c r="E18" i="18"/>
  <c r="E26" i="18" s="1"/>
  <c r="D49" i="18"/>
  <c r="C41" i="22"/>
  <c r="E28" i="21"/>
  <c r="E39" i="21"/>
  <c r="C74" i="21"/>
  <c r="J83" i="20"/>
  <c r="E85" i="20"/>
  <c r="J68" i="20"/>
  <c r="E68" i="20"/>
  <c r="F25" i="20"/>
  <c r="N93" i="19"/>
  <c r="M93" i="19"/>
  <c r="L93" i="19"/>
  <c r="K93" i="19"/>
  <c r="J93" i="19"/>
  <c r="I93" i="19"/>
  <c r="H93" i="19"/>
  <c r="G93" i="19"/>
  <c r="F93" i="19"/>
  <c r="E93" i="19"/>
  <c r="D93" i="19"/>
  <c r="O87" i="19"/>
  <c r="O88" i="19"/>
  <c r="O89" i="19"/>
  <c r="O91" i="19"/>
  <c r="E22" i="1"/>
  <c r="F22" i="1"/>
  <c r="G22" i="1"/>
  <c r="D7" i="20"/>
  <c r="O82" i="19"/>
  <c r="O81" i="19"/>
  <c r="O80" i="19"/>
  <c r="O79" i="19"/>
  <c r="O78" i="19"/>
  <c r="O77" i="19"/>
  <c r="O76" i="19"/>
  <c r="O75" i="19"/>
  <c r="O74" i="19"/>
  <c r="O73" i="19"/>
  <c r="O83" i="19"/>
  <c r="O84" i="19"/>
  <c r="O85" i="19"/>
  <c r="O86" i="19"/>
  <c r="O92" i="19"/>
  <c r="D25" i="19"/>
  <c r="E25" i="19"/>
  <c r="F25" i="19"/>
  <c r="G25" i="19"/>
  <c r="H25" i="19"/>
  <c r="I25" i="19"/>
  <c r="J25" i="19"/>
  <c r="K25" i="19"/>
  <c r="L25" i="19"/>
  <c r="M25" i="19"/>
  <c r="N25" i="19"/>
  <c r="C43" i="22"/>
  <c r="P83" i="22"/>
  <c r="P59" i="22"/>
  <c r="D133" i="19"/>
  <c r="E133" i="19"/>
  <c r="F133" i="19"/>
  <c r="G133" i="19"/>
  <c r="H133" i="19"/>
  <c r="I133" i="19"/>
  <c r="J133" i="19"/>
  <c r="K133" i="19"/>
  <c r="L133" i="19"/>
  <c r="M133" i="19"/>
  <c r="N133" i="19"/>
  <c r="O107" i="19"/>
  <c r="O106" i="19"/>
  <c r="C59" i="22"/>
  <c r="O105" i="19"/>
  <c r="O113" i="19"/>
  <c r="O133" i="19" s="1"/>
  <c r="P102" i="22"/>
  <c r="E49" i="18"/>
  <c r="F51" i="18" s="1"/>
  <c r="J86" i="20"/>
  <c r="E86" i="20"/>
  <c r="J85" i="20"/>
  <c r="D85" i="20"/>
  <c r="J84" i="20"/>
  <c r="E84" i="20"/>
  <c r="D84" i="20" s="1"/>
  <c r="E83" i="20"/>
  <c r="D83" i="20"/>
  <c r="J82" i="20"/>
  <c r="D82" i="20"/>
  <c r="E82" i="20"/>
  <c r="N81" i="20"/>
  <c r="M81" i="20"/>
  <c r="L81" i="20"/>
  <c r="J81" i="20" s="1"/>
  <c r="K81" i="20"/>
  <c r="I81" i="20"/>
  <c r="H81" i="20"/>
  <c r="G81" i="20"/>
  <c r="F81" i="20"/>
  <c r="E81" i="20" s="1"/>
  <c r="D86" i="20"/>
  <c r="C42" i="22"/>
  <c r="C44" i="22"/>
  <c r="C45" i="22"/>
  <c r="C46" i="22"/>
  <c r="C47" i="22"/>
  <c r="C48" i="22"/>
  <c r="C49" i="22"/>
  <c r="C50" i="22"/>
  <c r="C51" i="22"/>
  <c r="C52" i="22"/>
  <c r="L25" i="20"/>
  <c r="P123" i="22"/>
  <c r="P119" i="22"/>
  <c r="O77" i="22"/>
  <c r="N77" i="22"/>
  <c r="M77" i="22"/>
  <c r="L77" i="22"/>
  <c r="K77" i="22"/>
  <c r="J77" i="22"/>
  <c r="I77" i="22"/>
  <c r="H77" i="22"/>
  <c r="G77" i="22"/>
  <c r="F77" i="22"/>
  <c r="E77" i="22"/>
  <c r="D77" i="22"/>
  <c r="P76" i="22"/>
  <c r="P75" i="22"/>
  <c r="P74" i="22"/>
  <c r="Q74" i="22" s="1"/>
  <c r="P73" i="22"/>
  <c r="P72" i="22"/>
  <c r="P71" i="22"/>
  <c r="P70" i="22"/>
  <c r="P69" i="22"/>
  <c r="P68" i="22"/>
  <c r="P67" i="22"/>
  <c r="P66" i="22"/>
  <c r="P65" i="22"/>
  <c r="O53" i="22"/>
  <c r="N53" i="22"/>
  <c r="M53" i="22"/>
  <c r="L53" i="22"/>
  <c r="K53" i="22"/>
  <c r="J53" i="22"/>
  <c r="I53" i="22"/>
  <c r="H53" i="22"/>
  <c r="G53" i="22"/>
  <c r="F53" i="22"/>
  <c r="E53" i="22"/>
  <c r="D53" i="22"/>
  <c r="P52" i="22"/>
  <c r="Q52" i="22" s="1"/>
  <c r="P51" i="22"/>
  <c r="Q51" i="22" s="1"/>
  <c r="P50" i="22"/>
  <c r="Q50" i="22" s="1"/>
  <c r="P49" i="22"/>
  <c r="Q49" i="22" s="1"/>
  <c r="P48" i="22"/>
  <c r="Q48" i="22" s="1"/>
  <c r="P47" i="22"/>
  <c r="P46" i="22"/>
  <c r="Q46" i="22" s="1"/>
  <c r="P45" i="22"/>
  <c r="Q45" i="22" s="1"/>
  <c r="P44" i="22"/>
  <c r="Q44" i="22" s="1"/>
  <c r="P43" i="22"/>
  <c r="P42" i="22"/>
  <c r="P41" i="22"/>
  <c r="E17" i="21"/>
  <c r="J76" i="20"/>
  <c r="J77" i="20"/>
  <c r="J78" i="20"/>
  <c r="J79" i="20"/>
  <c r="D79" i="20" s="1"/>
  <c r="J75" i="20"/>
  <c r="J69" i="20"/>
  <c r="J70" i="20"/>
  <c r="J71" i="20"/>
  <c r="D71" i="20" s="1"/>
  <c r="J72" i="20"/>
  <c r="N74" i="20"/>
  <c r="N67" i="20"/>
  <c r="M74" i="20"/>
  <c r="J74" i="20" s="1"/>
  <c r="M67" i="20"/>
  <c r="L74" i="20"/>
  <c r="L67" i="20"/>
  <c r="K67" i="20"/>
  <c r="J67" i="20" s="1"/>
  <c r="K74" i="20"/>
  <c r="J25" i="20"/>
  <c r="E79" i="20"/>
  <c r="E78" i="20"/>
  <c r="E77" i="20"/>
  <c r="E76" i="20"/>
  <c r="D76" i="20" s="1"/>
  <c r="E75" i="20"/>
  <c r="I74" i="20"/>
  <c r="E74" i="20" s="1"/>
  <c r="D74" i="20" s="1"/>
  <c r="H74" i="20"/>
  <c r="G74" i="20"/>
  <c r="F74" i="20"/>
  <c r="E72" i="20"/>
  <c r="D72" i="20" s="1"/>
  <c r="E71" i="20"/>
  <c r="E70" i="20"/>
  <c r="E69" i="20"/>
  <c r="I67" i="20"/>
  <c r="E67" i="20" s="1"/>
  <c r="H67" i="20"/>
  <c r="G67" i="20"/>
  <c r="F67" i="20"/>
  <c r="I25" i="20"/>
  <c r="H25" i="20"/>
  <c r="G25" i="20"/>
  <c r="E25" i="20"/>
  <c r="D24" i="20"/>
  <c r="D23" i="20"/>
  <c r="D22" i="20"/>
  <c r="D21" i="20"/>
  <c r="D20" i="20"/>
  <c r="D19" i="20"/>
  <c r="D18" i="20"/>
  <c r="D17" i="20"/>
  <c r="D16" i="20"/>
  <c r="D15" i="20"/>
  <c r="D14" i="20"/>
  <c r="D13" i="20"/>
  <c r="D12" i="20"/>
  <c r="D11" i="20"/>
  <c r="D10" i="20"/>
  <c r="D9" i="20"/>
  <c r="D8" i="20"/>
  <c r="N176" i="19"/>
  <c r="M176" i="19"/>
  <c r="L176" i="19"/>
  <c r="K176" i="19"/>
  <c r="J176" i="19"/>
  <c r="I176" i="19"/>
  <c r="H176" i="19"/>
  <c r="G176" i="19"/>
  <c r="F176" i="19"/>
  <c r="E176" i="19"/>
  <c r="D176" i="19"/>
  <c r="O175" i="19"/>
  <c r="C76" i="22" s="1"/>
  <c r="O174" i="19"/>
  <c r="C75" i="22"/>
  <c r="Q75" i="22" s="1"/>
  <c r="O173" i="19"/>
  <c r="C74" i="22"/>
  <c r="C73" i="22"/>
  <c r="Q73" i="22"/>
  <c r="O171" i="19"/>
  <c r="C72" i="22"/>
  <c r="O170" i="19"/>
  <c r="C71" i="22" s="1"/>
  <c r="Q71" i="22" s="1"/>
  <c r="O169" i="19"/>
  <c r="C70" i="22" s="1"/>
  <c r="Q70" i="22" s="1"/>
  <c r="O168" i="19"/>
  <c r="C69" i="22" s="1"/>
  <c r="Q69" i="22" s="1"/>
  <c r="O167" i="19"/>
  <c r="C68" i="22" s="1"/>
  <c r="O166" i="19"/>
  <c r="C67" i="22" s="1"/>
  <c r="O165" i="19"/>
  <c r="C66" i="22" s="1"/>
  <c r="O164" i="19"/>
  <c r="C65" i="22" s="1"/>
  <c r="M160" i="19"/>
  <c r="L160" i="19"/>
  <c r="K160" i="19"/>
  <c r="J160" i="19"/>
  <c r="I160" i="19"/>
  <c r="H160" i="19"/>
  <c r="G160" i="19"/>
  <c r="F160" i="19"/>
  <c r="E160" i="19"/>
  <c r="D160" i="19"/>
  <c r="D69" i="20"/>
  <c r="D77" i="20"/>
  <c r="D78" i="20"/>
  <c r="D70" i="20"/>
  <c r="D75" i="20"/>
  <c r="E22" i="16"/>
  <c r="E10" i="16"/>
  <c r="E6" i="16"/>
  <c r="D67" i="20" l="1"/>
  <c r="Q72" i="22"/>
  <c r="C53" i="22"/>
  <c r="Q43" i="22"/>
  <c r="C83" i="22"/>
  <c r="Q59" i="22"/>
  <c r="D42" i="20"/>
  <c r="D25" i="20"/>
  <c r="Q41" i="22"/>
  <c r="Q42" i="22"/>
  <c r="Q47" i="22"/>
  <c r="Q68" i="22"/>
  <c r="Q83" i="22"/>
  <c r="Q67" i="22"/>
  <c r="P53" i="22"/>
  <c r="Q53" i="22" s="1"/>
  <c r="O93" i="19"/>
  <c r="D68" i="20"/>
  <c r="Q76" i="22"/>
  <c r="Q66" i="22"/>
  <c r="C77" i="22"/>
  <c r="Q65" i="22"/>
  <c r="D81" i="20"/>
  <c r="O176" i="19"/>
  <c r="P77" i="22"/>
  <c r="Q77" i="22" l="1"/>
  <c r="M93" i="22"/>
  <c r="E28" i="16"/>
  <c r="E27" i="16" s="1"/>
  <c r="F52" i="18" s="1"/>
  <c r="Q17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176" authorId="0" shapeId="0" xr:uid="{00000000-0006-0000-0400-000001000000}">
      <text>
        <r>
          <rPr>
            <b/>
            <sz val="9"/>
            <color indexed="81"/>
            <rFont val="Tahoma"/>
            <family val="2"/>
            <charset val="238"/>
          </rPr>
          <t>HERA:</t>
        </r>
        <r>
          <rPr>
            <sz val="9"/>
            <color indexed="81"/>
            <rFont val="Tahoma"/>
            <family val="2"/>
            <charset val="238"/>
          </rPr>
          <t xml:space="preserve">
Iznos treba biti jednak zbroju distribuiranih količina prirodnog (O93) i kaptažnog (O141) plina.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37" authorId="0" shapeId="0" xr:uid="{00000000-0006-0000-0800-000001000000}">
      <text>
        <r>
          <rPr>
            <b/>
            <sz val="9"/>
            <color indexed="81"/>
            <rFont val="Tahoma"/>
            <family val="2"/>
            <charset val="238"/>
          </rPr>
          <t>Autor:</t>
        </r>
        <r>
          <rPr>
            <sz val="9"/>
            <color indexed="81"/>
            <rFont val="Tahoma"/>
            <family val="2"/>
            <charset val="238"/>
          </rPr>
          <t xml:space="preserve">
od 3.kvartala 2019 prestaje im važiti dozvola za obavljanje opskrbom plina</t>
        </r>
      </text>
    </comment>
    <comment ref="B44" authorId="0" shapeId="0" xr:uid="{00000000-0006-0000-0800-000002000000}">
      <text>
        <r>
          <rPr>
            <b/>
            <sz val="9"/>
            <color indexed="81"/>
            <rFont val="Tahoma"/>
            <family val="2"/>
            <charset val="238"/>
          </rPr>
          <t>Autor:</t>
        </r>
        <r>
          <rPr>
            <sz val="9"/>
            <color indexed="81"/>
            <rFont val="Tahoma"/>
            <family val="2"/>
            <charset val="238"/>
          </rPr>
          <t xml:space="preserve">
26.06.2019. prelazi u PPD</t>
        </r>
      </text>
    </comment>
  </commentList>
</comments>
</file>

<file path=xl/sharedStrings.xml><?xml version="1.0" encoding="utf-8"?>
<sst xmlns="http://schemas.openxmlformats.org/spreadsheetml/2006/main" count="2501" uniqueCount="994">
  <si>
    <t>1.</t>
  </si>
  <si>
    <t>2.</t>
  </si>
  <si>
    <t>3.</t>
  </si>
  <si>
    <t>4.</t>
  </si>
  <si>
    <t>5.</t>
  </si>
  <si>
    <t>6.</t>
  </si>
  <si>
    <t>8.</t>
  </si>
  <si>
    <t>a) NT</t>
  </si>
  <si>
    <t>b) ST</t>
  </si>
  <si>
    <t>c) VT</t>
  </si>
  <si>
    <t>a) ČE</t>
  </si>
  <si>
    <t>b) PE</t>
  </si>
  <si>
    <t>c) ostalo ________________</t>
  </si>
  <si>
    <t>Broj odorizacijskih stanica</t>
  </si>
  <si>
    <t>M.P.</t>
  </si>
  <si>
    <t>U ________________ , dana ________________</t>
  </si>
  <si>
    <t>7.</t>
  </si>
  <si>
    <t>Ukupna duljina plinovoda u distribucijskom sustavu (km)</t>
  </si>
  <si>
    <t>Duljina plinovoda u distribucijskom sustavu (km) po radnom tlaku</t>
  </si>
  <si>
    <t>Duljina plinovoda u distribucijskom sustavu (km) po vrsti materijala</t>
  </si>
  <si>
    <t>Ime i prezime kontakt osobe:</t>
  </si>
  <si>
    <t xml:space="preserve">DISTRIBUCIJA PLINA </t>
  </si>
  <si>
    <t>Andrijaševci</t>
  </si>
  <si>
    <t>Antunovac</t>
  </si>
  <si>
    <t>Babina Greda</t>
  </si>
  <si>
    <t>Bakar</t>
  </si>
  <si>
    <t>Barban</t>
  </si>
  <si>
    <t>Baška</t>
  </si>
  <si>
    <t>Baška Voda</t>
  </si>
  <si>
    <t>Bebrina</t>
  </si>
  <si>
    <t>Bedenica</t>
  </si>
  <si>
    <t>Bednja</t>
  </si>
  <si>
    <t>Beli Manastir</t>
  </si>
  <si>
    <t>Belica</t>
  </si>
  <si>
    <t>Belišće</t>
  </si>
  <si>
    <t>Benkovac</t>
  </si>
  <si>
    <t>Berek</t>
  </si>
  <si>
    <t>Beretinec</t>
  </si>
  <si>
    <t>Bibinje</t>
  </si>
  <si>
    <t>Bilje</t>
  </si>
  <si>
    <t>Biskupija</t>
  </si>
  <si>
    <t>Bistra</t>
  </si>
  <si>
    <t>Bizovac</t>
  </si>
  <si>
    <t>Bjelovar</t>
  </si>
  <si>
    <t>Blato</t>
  </si>
  <si>
    <t>Bogdanovci</t>
  </si>
  <si>
    <t>Bol</t>
  </si>
  <si>
    <t>Borovo</t>
  </si>
  <si>
    <t>Bosiljevo</t>
  </si>
  <si>
    <t>Bošnjaci</t>
  </si>
  <si>
    <t>Brckovljani</t>
  </si>
  <si>
    <t>Brdovec</t>
  </si>
  <si>
    <t>Brela</t>
  </si>
  <si>
    <t>Brestovac</t>
  </si>
  <si>
    <t>Breznica</t>
  </si>
  <si>
    <t>Breznički Hum</t>
  </si>
  <si>
    <t>Brinje</t>
  </si>
  <si>
    <t>Brod Moravice</t>
  </si>
  <si>
    <t>Brodski Stupnik</t>
  </si>
  <si>
    <t>Bukovlje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</si>
  <si>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</si>
  <si>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</si>
  <si>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</si>
  <si>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</si>
  <si>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</si>
  <si>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</si>
  <si>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</si>
  <si>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</si>
  <si>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</si>
  <si>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</si>
  <si>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</si>
  <si>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</si>
  <si>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</si>
  <si>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</si>
  <si>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</si>
  <si>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</si>
  <si>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</si>
  <si>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</si>
  <si>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</si>
  <si>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</si>
  <si>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</si>
  <si>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</si>
  <si>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</si>
  <si>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Dekanovec</t>
  </si>
  <si>
    <t>Delnice</t>
  </si>
  <si>
    <t>Desinić</t>
  </si>
  <si>
    <t>Dežanovac</t>
  </si>
  <si>
    <t>Dicmo</t>
  </si>
  <si>
    <t>Dobrinj</t>
  </si>
  <si>
    <t>Domašinec</t>
  </si>
  <si>
    <t>Donja Dubrava</t>
  </si>
  <si>
    <t>Donja Motičina</t>
  </si>
  <si>
    <t>Donja Stubica</t>
  </si>
  <si>
    <t>Donji Andrijevci</t>
  </si>
  <si>
    <t>Donji Kraljevec</t>
  </si>
  <si>
    <t>Donji Kukuruzari</t>
  </si>
  <si>
    <t>Donji Lapac</t>
  </si>
  <si>
    <t>Donji Miholjac</t>
  </si>
  <si>
    <t>Donji Vidovec</t>
  </si>
  <si>
    <t>Dragalić</t>
  </si>
  <si>
    <t>Draganić</t>
  </si>
  <si>
    <t>Draž</t>
  </si>
  <si>
    <t>Drenovci</t>
  </si>
  <si>
    <t>Drenje</t>
  </si>
  <si>
    <t>Drniš</t>
  </si>
  <si>
    <t>Drnje</t>
  </si>
  <si>
    <t>Dubrava</t>
  </si>
  <si>
    <t>Dubravica</t>
  </si>
  <si>
    <t>Dubrovačko primorje</t>
  </si>
  <si>
    <t>Dubrovnik</t>
  </si>
  <si>
    <t>Duga Resa</t>
  </si>
  <si>
    <t>Dugi Rat</t>
  </si>
  <si>
    <t>Dugo Selo</t>
  </si>
  <si>
    <t>Dugopolje</t>
  </si>
  <si>
    <t>Dvor</t>
  </si>
  <si>
    <t>Đakovo</t>
  </si>
  <si>
    <t>Đelekovec</t>
  </si>
  <si>
    <t>Đulovac</t>
  </si>
  <si>
    <t>Đurđenovac</t>
  </si>
  <si>
    <t>Đurđevac</t>
  </si>
  <si>
    <t>Đurmanec</t>
  </si>
  <si>
    <t>Erdut</t>
  </si>
  <si>
    <t>Ernestinovo</t>
  </si>
  <si>
    <t>Ervenik</t>
  </si>
  <si>
    <t>Farkaševac</t>
  </si>
  <si>
    <t>Ferdinandovac</t>
  </si>
  <si>
    <t>Feričanci</t>
  </si>
  <si>
    <t>Fužine</t>
  </si>
  <si>
    <t>Galovac</t>
  </si>
  <si>
    <t>Garešnica</t>
  </si>
  <si>
    <t>Generalski Stol</t>
  </si>
  <si>
    <t>Glina</t>
  </si>
  <si>
    <t>Gola</t>
  </si>
  <si>
    <t>Goričan</t>
  </si>
  <si>
    <t>Gorjani</t>
  </si>
  <si>
    <t>Gornja Stubica</t>
  </si>
  <si>
    <t>Gornja Vrba</t>
  </si>
  <si>
    <t>Gornji Bogićevci</t>
  </si>
  <si>
    <t>Gornji Kneginec</t>
  </si>
  <si>
    <t>Gornji Mihaljevec</t>
  </si>
  <si>
    <t>Gospić</t>
  </si>
  <si>
    <t>Gračac</t>
  </si>
  <si>
    <t>Gračišće</t>
  </si>
  <si>
    <t>Gradac</t>
  </si>
  <si>
    <t>Gradec</t>
  </si>
  <si>
    <t>Gradina</t>
  </si>
  <si>
    <t>Gradište</t>
  </si>
  <si>
    <t>Grubišno Polje</t>
  </si>
  <si>
    <t>Gundinci</t>
  </si>
  <si>
    <t>Gunja</t>
  </si>
  <si>
    <t>Gvozd</t>
  </si>
  <si>
    <t>Hercegovac</t>
  </si>
  <si>
    <t>Hlebine</t>
  </si>
  <si>
    <t>Hrvace</t>
  </si>
  <si>
    <t>Hrvatska Dubica</t>
  </si>
  <si>
    <t>Hrvatska Kostajnica</t>
  </si>
  <si>
    <t>Hum na Sutli</t>
  </si>
  <si>
    <t>Hvar</t>
  </si>
  <si>
    <t>Ilok</t>
  </si>
  <si>
    <t>Imotski</t>
  </si>
  <si>
    <t>Ivanec</t>
  </si>
  <si>
    <t>Ivanić-Grad</t>
  </si>
  <si>
    <t>Ivankovo</t>
  </si>
  <si>
    <t>Ivanska</t>
  </si>
  <si>
    <t>Jagodnjak</t>
  </si>
  <si>
    <t>Jakovlje</t>
  </si>
  <si>
    <t>Jakšić</t>
  </si>
  <si>
    <t>Jalžabet</t>
  </si>
  <si>
    <t>Janjina</t>
  </si>
  <si>
    <t>Jarmina</t>
  </si>
  <si>
    <t>Jasenice</t>
  </si>
  <si>
    <t>Jasenovac</t>
  </si>
  <si>
    <t>Jastrebarsko</t>
  </si>
  <si>
    <t>Jelenje</t>
  </si>
  <si>
    <t>Jelsa</t>
  </si>
  <si>
    <t>Jesenje</t>
  </si>
  <si>
    <t>Josipdol</t>
  </si>
  <si>
    <t>Kali</t>
  </si>
  <si>
    <t>Kalinovac</t>
  </si>
  <si>
    <t>Kalnik</t>
  </si>
  <si>
    <t>Kanfanar</t>
  </si>
  <si>
    <t>Kapela</t>
  </si>
  <si>
    <t>Kaptol</t>
  </si>
  <si>
    <t>Karlobag</t>
  </si>
  <si>
    <t>Karlovac</t>
  </si>
  <si>
    <t>Karojba</t>
  </si>
  <si>
    <t>Kastav</t>
  </si>
  <si>
    <t>Kaštela</t>
  </si>
  <si>
    <t>Kijevo</t>
  </si>
  <si>
    <t>Kistanje</t>
  </si>
  <si>
    <t>Klakar</t>
  </si>
  <si>
    <t>Klana</t>
  </si>
  <si>
    <t>Klanjec</t>
  </si>
  <si>
    <t>Klenovnik</t>
  </si>
  <si>
    <t>Klis</t>
  </si>
  <si>
    <t>Kloštar Ivanić</t>
  </si>
  <si>
    <t>Kloštar Podravski</t>
  </si>
  <si>
    <t>Kneževi Vinogradi</t>
  </si>
  <si>
    <t>Knin</t>
  </si>
  <si>
    <t>Komiža</t>
  </si>
  <si>
    <t>Konavle</t>
  </si>
  <si>
    <t>Koprivnica</t>
  </si>
  <si>
    <t>Korčula</t>
  </si>
  <si>
    <t>Kostrena</t>
  </si>
  <si>
    <t>Koška</t>
  </si>
  <si>
    <t>Kotoriba</t>
  </si>
  <si>
    <t>Kraljevec na Sutli</t>
  </si>
  <si>
    <t>Kraljevica</t>
  </si>
  <si>
    <t>Krapina</t>
  </si>
  <si>
    <t>Krapinske Toplice</t>
  </si>
  <si>
    <t>Krašić</t>
  </si>
  <si>
    <t>Kravarsko</t>
  </si>
  <si>
    <t>Križ</t>
  </si>
  <si>
    <t>Križevci</t>
  </si>
  <si>
    <t>Krk</t>
  </si>
  <si>
    <t>Krnjak</t>
  </si>
  <si>
    <t>Kršan</t>
  </si>
  <si>
    <t>Kukljica</t>
  </si>
  <si>
    <t>Kula Norinska</t>
  </si>
  <si>
    <t>Kumrovec</t>
  </si>
  <si>
    <t>Kutina</t>
  </si>
  <si>
    <t>Kutjevo</t>
  </si>
  <si>
    <t>Labin</t>
  </si>
  <si>
    <t>Lanišće</t>
  </si>
  <si>
    <t>Lasinja</t>
  </si>
  <si>
    <t>Lastovo</t>
  </si>
  <si>
    <t>Legrad</t>
  </si>
  <si>
    <t>Lekenik</t>
  </si>
  <si>
    <t>Lepoglava</t>
  </si>
  <si>
    <t>Levanjska Varoš</t>
  </si>
  <si>
    <t>Lipik</t>
  </si>
  <si>
    <t>Lipovljani</t>
  </si>
  <si>
    <t>Lobor</t>
  </si>
  <si>
    <t>Lokve</t>
  </si>
  <si>
    <t>Lovas</t>
  </si>
  <si>
    <t>Lovinac</t>
  </si>
  <si>
    <t>Lovran</t>
  </si>
  <si>
    <t>Lovreć</t>
  </si>
  <si>
    <t>Ludbreg</t>
  </si>
  <si>
    <t>Luka</t>
  </si>
  <si>
    <t>Lukač</t>
  </si>
  <si>
    <t>Lumbarda</t>
  </si>
  <si>
    <t>Lupoglav</t>
  </si>
  <si>
    <t>Ljubešćica</t>
  </si>
  <si>
    <t>Mače</t>
  </si>
  <si>
    <t>Magadenovac</t>
  </si>
  <si>
    <t>Majur</t>
  </si>
  <si>
    <t>Makarska</t>
  </si>
  <si>
    <t>Mala Subotica</t>
  </si>
  <si>
    <t>Mali Bukovec</t>
  </si>
  <si>
    <t>Mali Lošinj</t>
  </si>
  <si>
    <t>Malinska-Dubašnica</t>
  </si>
  <si>
    <t>Marčana</t>
  </si>
  <si>
    <t>Marija Bistrica</t>
  </si>
  <si>
    <t>Marija Gorica</t>
  </si>
  <si>
    <t>Marijanci</t>
  </si>
  <si>
    <t>Marina</t>
  </si>
  <si>
    <t>Markušica</t>
  </si>
  <si>
    <t>Martinska Ves</t>
  </si>
  <si>
    <t>Maruševec</t>
  </si>
  <si>
    <t>Matulji</t>
  </si>
  <si>
    <t>Medulin</t>
  </si>
  <si>
    <t>Metković</t>
  </si>
  <si>
    <t>Mihovljan</t>
  </si>
  <si>
    <t>Mikleuš</t>
  </si>
  <si>
    <t>Milna</t>
  </si>
  <si>
    <t>Mljet</t>
  </si>
  <si>
    <t>Molve</t>
  </si>
  <si>
    <t>Mošćenička Draga</t>
  </si>
  <si>
    <t>Mrkopalj</t>
  </si>
  <si>
    <t>Muć</t>
  </si>
  <si>
    <t>Mursko Središće</t>
  </si>
  <si>
    <t>Našice</t>
  </si>
  <si>
    <t>Nedelišće</t>
  </si>
  <si>
    <t>Negoslavci</t>
  </si>
  <si>
    <t>Nerežišća</t>
  </si>
  <si>
    <t>Netretić</t>
  </si>
  <si>
    <t>Nijemci</t>
  </si>
  <si>
    <t>Nin</t>
  </si>
  <si>
    <t>Nova Bukovica</t>
  </si>
  <si>
    <t>Nova Gradiška</t>
  </si>
  <si>
    <t>Nova Kapela</t>
  </si>
  <si>
    <t>Nova Rača</t>
  </si>
  <si>
    <t>Novalja</t>
  </si>
  <si>
    <t>Novi Golubovec</t>
  </si>
  <si>
    <t>Novi Marof</t>
  </si>
  <si>
    <t>Novi Vinodolski</t>
  </si>
  <si>
    <t>Novigrad</t>
  </si>
  <si>
    <t>Novigrad Podravski</t>
  </si>
  <si>
    <t>Novo Virje</t>
  </si>
  <si>
    <t>Novska</t>
  </si>
  <si>
    <t>Nuštar</t>
  </si>
  <si>
    <t>Obrovac</t>
  </si>
  <si>
    <t>Ogulin</t>
  </si>
  <si>
    <t>Okrug</t>
  </si>
  <si>
    <t>Okučani</t>
  </si>
  <si>
    <t>Omiš</t>
  </si>
  <si>
    <t>Omišalj</t>
  </si>
  <si>
    <t>Opatija</t>
  </si>
  <si>
    <t>Oprisavci</t>
  </si>
  <si>
    <t>Opuzen</t>
  </si>
  <si>
    <t>Orahovica</t>
  </si>
  <si>
    <t>Orebić</t>
  </si>
  <si>
    <t>Orehovica</t>
  </si>
  <si>
    <t>Oriovac</t>
  </si>
  <si>
    <t>Orle</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</si>
  <si>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</si>
  <si>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</si>
  <si>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</si>
  <si>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</si>
  <si>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</si>
  <si>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</si>
  <si>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</si>
  <si>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</si>
  <si>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</si>
  <si>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</si>
  <si>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</si>
  <si>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</si>
  <si>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</si>
  <si>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</si>
  <si>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</si>
  <si>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</si>
  <si>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</si>
  <si>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Pirovac</t>
  </si>
  <si>
    <t>Pisarovina</t>
  </si>
  <si>
    <t>Pitomača</t>
  </si>
  <si>
    <t>Plaški</t>
  </si>
  <si>
    <t>Pleternica</t>
  </si>
  <si>
    <t>Ploče</t>
  </si>
  <si>
    <t>Podbablje</t>
  </si>
  <si>
    <t>Podcrkavlje</t>
  </si>
  <si>
    <t>Podgora</t>
  </si>
  <si>
    <t>Podgorač</t>
  </si>
  <si>
    <t>Podravska Moslavina</t>
  </si>
  <si>
    <t>Podravske Sesvete</t>
  </si>
  <si>
    <t>Podstrana</t>
  </si>
  <si>
    <t>Podturen</t>
  </si>
  <si>
    <t>Pojezerje</t>
  </si>
  <si>
    <t>Pokupsko</t>
  </si>
  <si>
    <t>Polača</t>
  </si>
  <si>
    <t>Poličnik</t>
  </si>
  <si>
    <t>Popovac</t>
  </si>
  <si>
    <t>Popovača</t>
  </si>
  <si>
    <t>Posedarje</t>
  </si>
  <si>
    <t>Postira</t>
  </si>
  <si>
    <t>Povljana</t>
  </si>
  <si>
    <t>Požega</t>
  </si>
  <si>
    <t>Pregrada</t>
  </si>
  <si>
    <t>Preko</t>
  </si>
  <si>
    <t>Prelog</t>
  </si>
  <si>
    <t>Preseka</t>
  </si>
  <si>
    <t>Prgomet</t>
  </si>
  <si>
    <t>Primorski Dolac</t>
  </si>
  <si>
    <t>Primošten</t>
  </si>
  <si>
    <t>Privlaka</t>
  </si>
  <si>
    <t>Proložac</t>
  </si>
  <si>
    <t>Promina</t>
  </si>
  <si>
    <t>Pučišća</t>
  </si>
  <si>
    <t>Punat</t>
  </si>
  <si>
    <t>Punitovci</t>
  </si>
  <si>
    <t>Pušća</t>
  </si>
  <si>
    <t>Rab</t>
  </si>
  <si>
    <t>Radoboj</t>
  </si>
  <si>
    <t>Rakovec</t>
  </si>
  <si>
    <t>Rakovica</t>
  </si>
  <si>
    <t>Rasinja</t>
  </si>
  <si>
    <t>Raša</t>
  </si>
  <si>
    <t>Ravna Gora</t>
  </si>
  <si>
    <t>Ražanac</t>
  </si>
  <si>
    <t>Rešetari</t>
  </si>
  <si>
    <t>Ribnik</t>
  </si>
  <si>
    <t>Rijeka</t>
  </si>
  <si>
    <t>Rogoznica</t>
  </si>
  <si>
    <t>Rovišće</t>
  </si>
  <si>
    <t>Rugvica</t>
  </si>
  <si>
    <t>Runovići</t>
  </si>
  <si>
    <t>Ružić</t>
  </si>
  <si>
    <t>Saborsko</t>
  </si>
  <si>
    <t>Sali</t>
  </si>
  <si>
    <t>Samobor</t>
  </si>
  <si>
    <t>Satnica Đakovačka</t>
  </si>
  <si>
    <t>Seget</t>
  </si>
  <si>
    <t>Selca</t>
  </si>
  <si>
    <t>Selnica</t>
  </si>
  <si>
    <t>Semeljci</t>
  </si>
  <si>
    <t>Senj</t>
  </si>
  <si>
    <t>Severin</t>
  </si>
  <si>
    <t>Sibinj</t>
  </si>
  <si>
    <t>Sikirevci</t>
  </si>
  <si>
    <t>Sinj</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</si>
  <si>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</si>
  <si>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</si>
  <si>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</si>
  <si>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</si>
  <si>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</si>
  <si>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</si>
  <si>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</si>
  <si>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</si>
  <si>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</si>
  <si>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</si>
  <si>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</si>
  <si>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</si>
  <si>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</si>
  <si>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</si>
  <si>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</si>
  <si>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</si>
  <si>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</si>
  <si>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</si>
  <si>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</si>
  <si>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</si>
  <si>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</si>
  <si>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</si>
  <si>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Strahoninec</t>
  </si>
  <si>
    <t>Strizivojna</t>
  </si>
  <si>
    <t>Stupnik</t>
  </si>
  <si>
    <t>Sućuraj</t>
  </si>
  <si>
    <t>Suhopolje</t>
  </si>
  <si>
    <t>Sukošan</t>
  </si>
  <si>
    <t>Sunja</t>
  </si>
  <si>
    <t>Supetar</t>
  </si>
  <si>
    <t>Sutivan</t>
  </si>
  <si>
    <t>Sveta Marija</t>
  </si>
  <si>
    <t>Sveta Nedelja</t>
  </si>
  <si>
    <t>Sveti Đurđ</t>
  </si>
  <si>
    <t>Sveti Filip i Jakov</t>
  </si>
  <si>
    <t>Sveti Ilija</t>
  </si>
  <si>
    <t>Sveti Ivan Zelina</t>
  </si>
  <si>
    <t>Sveti Ivan Žabno</t>
  </si>
  <si>
    <t>Sveti Juraj na Bregu</t>
  </si>
  <si>
    <t>Sveti Križ Začretje</t>
  </si>
  <si>
    <t>Sveti Martin na Muri</t>
  </si>
  <si>
    <t>Sveti Petar Orehovec</t>
  </si>
  <si>
    <t>Sveti Petar u Šumi</t>
  </si>
  <si>
    <t>Šandrovac</t>
  </si>
  <si>
    <t>Šenkovec</t>
  </si>
  <si>
    <t>Šestanovac</t>
  </si>
  <si>
    <t>Šibenik</t>
  </si>
  <si>
    <t>Šodolovci</t>
  </si>
  <si>
    <t>Šolta</t>
  </si>
  <si>
    <t>Špišić Bukovica</t>
  </si>
  <si>
    <t>Štefanje</t>
  </si>
  <si>
    <t>Štrigova</t>
  </si>
  <si>
    <t>Tinjan</t>
  </si>
  <si>
    <t>Tisno</t>
  </si>
  <si>
    <t>Tkon</t>
  </si>
  <si>
    <t>Tompojevci</t>
  </si>
  <si>
    <t>Topusko</t>
  </si>
  <si>
    <t>Tordinci</t>
  </si>
  <si>
    <t>Tounj</t>
  </si>
  <si>
    <t>Tovarnik</t>
  </si>
  <si>
    <t>Trilj</t>
  </si>
  <si>
    <t>Trnava</t>
  </si>
  <si>
    <t>Trnovec Bartolovečki</t>
  </si>
  <si>
    <t>Trogir</t>
  </si>
  <si>
    <t>Trpanj</t>
  </si>
  <si>
    <t>Trpinja</t>
  </si>
  <si>
    <t>Tučepi</t>
  </si>
  <si>
    <t>Tuhelj</t>
  </si>
  <si>
    <t>Udbina</t>
  </si>
  <si>
    <t>Unešić</t>
  </si>
  <si>
    <t>Valpovo</t>
  </si>
  <si>
    <t>Varaždin</t>
  </si>
  <si>
    <t>Varaždinske Toplice</t>
  </si>
  <si>
    <t>Vela Luka</t>
  </si>
  <si>
    <t>Velika</t>
  </si>
  <si>
    <t>Velika Gorica</t>
  </si>
  <si>
    <t>Velika Kopanica</t>
  </si>
  <si>
    <t>Velika Ludina</t>
  </si>
  <si>
    <t>Velika Pisanica</t>
  </si>
  <si>
    <t>Velika Trnovitica</t>
  </si>
  <si>
    <t>Veliki Bukovec</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</si>
  <si>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</si>
  <si>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</si>
  <si>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</si>
  <si>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</si>
  <si>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</si>
  <si>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</si>
  <si>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</si>
  <si>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</si>
  <si>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</si>
  <si>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</si>
  <si>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</si>
  <si>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</si>
  <si>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</si>
  <si>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</si>
  <si>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</si>
  <si>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Vladislavci</t>
  </si>
  <si>
    <t>Voćin</t>
  </si>
  <si>
    <t>Vodice</t>
  </si>
  <si>
    <t>Vođinci</t>
  </si>
  <si>
    <t>Vojnić</t>
  </si>
  <si>
    <t>Vratišinec</t>
  </si>
  <si>
    <t>Vrbanja</t>
  </si>
  <si>
    <t>Vrbje</t>
  </si>
  <si>
    <t>Vrbnik</t>
  </si>
  <si>
    <t>Vrbovec</t>
  </si>
  <si>
    <t>Vrbovsko</t>
  </si>
  <si>
    <t>Vrgorac</t>
  </si>
  <si>
    <t>Vrhovine</t>
  </si>
  <si>
    <t>Vrlika</t>
  </si>
  <si>
    <t>Vrpolje</t>
  </si>
  <si>
    <t>Vuka</t>
  </si>
  <si>
    <t>Vukovar</t>
  </si>
  <si>
    <t>Zabok</t>
  </si>
  <si>
    <t>Zadar</t>
  </si>
  <si>
    <t>Zadvarje</t>
  </si>
  <si>
    <t>Zagorska Sela</t>
  </si>
  <si>
    <t>Zagvozd</t>
  </si>
  <si>
    <t>Zaprešić</t>
  </si>
  <si>
    <t>Zažablje</t>
  </si>
  <si>
    <t>Zdenci</t>
  </si>
  <si>
    <t>Zemunik Donji</t>
  </si>
  <si>
    <t>Zlatar</t>
  </si>
  <si>
    <t>Zmijavci</t>
  </si>
  <si>
    <t>Zrinski Topolovac</t>
  </si>
  <si>
    <t>Žakanje</t>
  </si>
  <si>
    <t>Žminj</t>
  </si>
  <si>
    <t>Žumberak</t>
  </si>
  <si>
    <t>Županja</t>
  </si>
  <si>
    <t>Pićan</t>
  </si>
  <si>
    <t xml:space="preserve">2. </t>
  </si>
  <si>
    <t xml:space="preserve">1. </t>
  </si>
  <si>
    <t>*Pri popunjavanju koristiti točne nazive gradova i općina iz priloženog radnog lista Županije, gradovi i općine RH</t>
  </si>
  <si>
    <t>Odgovorna osoba energetskog subjekta prema sudskom registru:</t>
  </si>
  <si>
    <t xml:space="preserve">3. </t>
  </si>
  <si>
    <t xml:space="preserve">4. </t>
  </si>
  <si>
    <t xml:space="preserve">5. </t>
  </si>
  <si>
    <t>Popis gradova i općina u kojima se obavlja distribucija plina*</t>
  </si>
  <si>
    <t xml:space="preserve">Vlasnička struktura energetskog subjekta (navesti u %) </t>
  </si>
  <si>
    <t xml:space="preserve">Ukupan broj zaposlenih u energetskom subjektu </t>
  </si>
  <si>
    <t>Ukupan broj zaposlenih u energetskoj djelatnosti</t>
  </si>
  <si>
    <t>Mjesto (područje) obavljanja djelatnosti koncesije</t>
  </si>
  <si>
    <t>G 1,6</t>
  </si>
  <si>
    <t>G 2,5</t>
  </si>
  <si>
    <t>G 4</t>
  </si>
  <si>
    <t>G 6</t>
  </si>
  <si>
    <t>G 10</t>
  </si>
  <si>
    <t>G 16</t>
  </si>
  <si>
    <t>G 25</t>
  </si>
  <si>
    <t>G 40</t>
  </si>
  <si>
    <t>G 65</t>
  </si>
  <si>
    <t>G 100</t>
  </si>
  <si>
    <t>G 160</t>
  </si>
  <si>
    <t>G 250</t>
  </si>
  <si>
    <t>G 400</t>
  </si>
  <si>
    <t>G 650</t>
  </si>
  <si>
    <t>G 500</t>
  </si>
  <si>
    <t>G 1000</t>
  </si>
  <si>
    <t>G 1600</t>
  </si>
  <si>
    <t>G 2500</t>
  </si>
  <si>
    <t>BROJ UGRAĐENIH PLINOMJERA</t>
  </si>
  <si>
    <t>UKUPNO</t>
  </si>
  <si>
    <t>Red. Br.</t>
  </si>
  <si>
    <t xml:space="preserve">
Oznaka veličine plinomjera</t>
  </si>
  <si>
    <t xml:space="preserve">
Ukupno ugrađeno prema veličini plinomjera</t>
  </si>
  <si>
    <t xml:space="preserve">
S korektorom obujma plina prema tlaku i temperaturi</t>
  </si>
  <si>
    <t xml:space="preserve">
S korektorom obujma plina prema tlaku</t>
  </si>
  <si>
    <t xml:space="preserve">
S korektorom obujma plina prema temperaturi ili  s temperaturnom kompenzacijom</t>
  </si>
  <si>
    <t>III.</t>
  </si>
  <si>
    <t>IV.</t>
  </si>
  <si>
    <t>V.</t>
  </si>
  <si>
    <t>VI.</t>
  </si>
  <si>
    <t xml:space="preserve">b) </t>
  </si>
  <si>
    <t>I. ENERGETSKI SUBJEKT - Općenito</t>
  </si>
  <si>
    <t xml:space="preserve">c) </t>
  </si>
  <si>
    <t xml:space="preserve">d) </t>
  </si>
  <si>
    <t>a)</t>
  </si>
  <si>
    <t xml:space="preserve">e) </t>
  </si>
  <si>
    <t xml:space="preserve">f)  </t>
  </si>
  <si>
    <t xml:space="preserve">g) </t>
  </si>
  <si>
    <t xml:space="preserve">h) </t>
  </si>
  <si>
    <t xml:space="preserve">i)  </t>
  </si>
  <si>
    <t xml:space="preserve">j)  </t>
  </si>
  <si>
    <t xml:space="preserve">k)  </t>
  </si>
  <si>
    <t>3 = 4+5+6+7</t>
  </si>
  <si>
    <t>*Od toga OMM izloženo većim promjenama temperature
(uključeno u 7.)</t>
  </si>
  <si>
    <t>POPIS PRILOGA:</t>
  </si>
  <si>
    <t>II.</t>
  </si>
  <si>
    <t>Županija</t>
  </si>
  <si>
    <t>Tip jedinice</t>
  </si>
  <si>
    <t>Ime jedinice</t>
  </si>
  <si>
    <t>I ZAGREBAČKA</t>
  </si>
  <si>
    <t>Općina</t>
  </si>
  <si>
    <t>Grad</t>
  </si>
  <si>
    <t>Klinča Sela</t>
  </si>
  <si>
    <t>II KRAPINSKO-ZAGORSKA</t>
  </si>
  <si>
    <t>Bedekovčina</t>
  </si>
  <si>
    <t>Budinščina</t>
  </si>
  <si>
    <t>Hrašćina</t>
  </si>
  <si>
    <t>Konjščina</t>
  </si>
  <si>
    <t>Stubičke Toplice</t>
  </si>
  <si>
    <t>Zlatar Bistrica</t>
  </si>
  <si>
    <t>III SISAČKO-MOSLAVAČKA</t>
  </si>
  <si>
    <t>IV KARLOVAČKA</t>
  </si>
  <si>
    <t>Barilović</t>
  </si>
  <si>
    <t>Kamanje</t>
  </si>
  <si>
    <t>IX LIČKO-SENJSKA</t>
  </si>
  <si>
    <t>Plitvička Jezera</t>
  </si>
  <si>
    <t>V VARAŽDINSKA</t>
  </si>
  <si>
    <t>Donja Voća</t>
  </si>
  <si>
    <t>Martijanec</t>
  </si>
  <si>
    <t>VI KOPRIVNIČKO-KRIŽEVAČKA</t>
  </si>
  <si>
    <t>Gornja Rijeka</t>
  </si>
  <si>
    <t>Koprivnički Bregi</t>
  </si>
  <si>
    <t>Koprivnički Ivanec</t>
  </si>
  <si>
    <t>VII BJELOVARSKO-BILOGORSKA</t>
  </si>
  <si>
    <t>Končanica</t>
  </si>
  <si>
    <t>Sirač</t>
  </si>
  <si>
    <t>VIII PRIMORSKO-GORANSKA</t>
  </si>
  <si>
    <t>Lopar</t>
  </si>
  <si>
    <t>X VIROVITIČKO-PODRAVSKA</t>
  </si>
  <si>
    <t>XI POŽEŠKO-SLAVONSKA</t>
  </si>
  <si>
    <t>XII BRODSKO-POSAVSKA</t>
  </si>
  <si>
    <t>Garčin</t>
  </si>
  <si>
    <t>XIII ZADARSKA</t>
  </si>
  <si>
    <t>Biograd na Moru</t>
  </si>
  <si>
    <t>Kolan</t>
  </si>
  <si>
    <t>Lišane Ostrovičke</t>
  </si>
  <si>
    <t>Škabrnja</t>
  </si>
  <si>
    <t>Vrsi</t>
  </si>
  <si>
    <t>XIV OSJEČKO-BARANJSKA</t>
  </si>
  <si>
    <t>XIX DUBROVAČKO-NERETVANSKA</t>
  </si>
  <si>
    <t>Župa dubrovačka</t>
  </si>
  <si>
    <t>XV ŠIBENSKO-KNINSKA</t>
  </si>
  <si>
    <t>Bilice</t>
  </si>
  <si>
    <t>Murter-Kornati</t>
  </si>
  <si>
    <t>Tribunj</t>
  </si>
  <si>
    <t>XVI VUKOVARSKO-SRIJEMSKA</t>
  </si>
  <si>
    <t>Štitar</t>
  </si>
  <si>
    <t>XVII SPLITSKO-DALMATINSKA</t>
  </si>
  <si>
    <t>Lećevica</t>
  </si>
  <si>
    <t>Lokvičići</t>
  </si>
  <si>
    <t>XVIII ISTARSKA</t>
  </si>
  <si>
    <t>Bale-Valle</t>
  </si>
  <si>
    <t>Brtonigla-Verteneglio</t>
  </si>
  <si>
    <t>Buje-Buie</t>
  </si>
  <si>
    <t>Fažana-Fasana</t>
  </si>
  <si>
    <t>Funtana-Fontane</t>
  </si>
  <si>
    <t>Grožnjan-Grisignana</t>
  </si>
  <si>
    <t>Kaštelir-Labinci-Castelliere-S. Domenica</t>
  </si>
  <si>
    <t>Ližnjan-Lisignano</t>
  </si>
  <si>
    <t>Motovun-Montona</t>
  </si>
  <si>
    <t>Novigrad-Cittanova</t>
  </si>
  <si>
    <t>Oprtalj-Portole</t>
  </si>
  <si>
    <t>Poreč-Parenzo</t>
  </si>
  <si>
    <t>Pula-Pola</t>
  </si>
  <si>
    <t>Rovinj-Rovigno</t>
  </si>
  <si>
    <t>Sveti Lovreč</t>
  </si>
  <si>
    <t>Svetvinčenat</t>
  </si>
  <si>
    <t>Tar-Vabriga-Torre Abrega</t>
  </si>
  <si>
    <t>Umag-Umago</t>
  </si>
  <si>
    <t>Višnjan-Visignano</t>
  </si>
  <si>
    <t>Vižinada-Visinada</t>
  </si>
  <si>
    <t>Vodnjan-Dignano</t>
  </si>
  <si>
    <t>Vrsar-Orsera</t>
  </si>
  <si>
    <t>XX MEĐIMURSKA</t>
  </si>
  <si>
    <t>Pribislavec</t>
  </si>
  <si>
    <t>XXI GRAD ZAGREB</t>
  </si>
  <si>
    <t>Zagreb</t>
  </si>
  <si>
    <t>siječanj</t>
  </si>
  <si>
    <t>veljača</t>
  </si>
  <si>
    <t>ožujak</t>
  </si>
  <si>
    <t>travanj</t>
  </si>
  <si>
    <t>svibanj</t>
  </si>
  <si>
    <t>lipanj</t>
  </si>
  <si>
    <t>srpanj</t>
  </si>
  <si>
    <t>kolovoz</t>
  </si>
  <si>
    <t>rujan</t>
  </si>
  <si>
    <t>listopad</t>
  </si>
  <si>
    <t>studeni</t>
  </si>
  <si>
    <t>prosinac</t>
  </si>
  <si>
    <t>Ukupno</t>
  </si>
  <si>
    <t>Provedba postupka promjene opskrbljivača plinom</t>
  </si>
  <si>
    <t>Prosječno</t>
  </si>
  <si>
    <t>Minimalno</t>
  </si>
  <si>
    <t>Maksimalno</t>
  </si>
  <si>
    <t>a) vrijeme provođenja promjene opskrbljivača (broj dana)</t>
  </si>
  <si>
    <t>c) razlozi neuspjelog provođenja promjene opskrbljivača</t>
  </si>
  <si>
    <t>Udio neuspjelih promjena opskrbljivača u provedenim promjenama</t>
  </si>
  <si>
    <t>Ugovor o koncesiji za izgradnju distribucijskog sustava i distribuciju plina</t>
  </si>
  <si>
    <t>Ugovor o koncesiji za distribuciju plina</t>
  </si>
  <si>
    <t>Vrsta ugovora</t>
  </si>
  <si>
    <t>- Ostalo:</t>
  </si>
  <si>
    <t>b) Specifikacija sustava za daljinski prijenos, obradu i pohranu podataka</t>
  </si>
  <si>
    <t>a) Opis sustava za daljinski prijenos, obradu i pohranu podataka</t>
  </si>
  <si>
    <t>9.</t>
  </si>
  <si>
    <t>11.</t>
  </si>
  <si>
    <t>12.</t>
  </si>
  <si>
    <t>b)</t>
  </si>
  <si>
    <t>c)</t>
  </si>
  <si>
    <t>Građevine i/ili oprema u vlasništvu energetskog subjekta</t>
  </si>
  <si>
    <t>Građevine i/ili oprema u vlasništvu jedinica lokalne samouprave</t>
  </si>
  <si>
    <t>Građevine i/ili oprema u vlasništvu ____________</t>
  </si>
  <si>
    <t>Vlasnička struktura* nad građevinama i/ili opremom za obavljanja energetske djelatnosti distribucije plina</t>
  </si>
  <si>
    <t>*prema vrijednosti ili naturalnim pokazateljima (npr. plinovodi prema duljini)</t>
  </si>
  <si>
    <t>TM1</t>
  </si>
  <si>
    <t>TM2</t>
  </si>
  <si>
    <t>TM3</t>
  </si>
  <si>
    <t>TM4</t>
  </si>
  <si>
    <t>TM5</t>
  </si>
  <si>
    <t>TM6</t>
  </si>
  <si>
    <t>TM7</t>
  </si>
  <si>
    <t>TM8</t>
  </si>
  <si>
    <t>TM9</t>
  </si>
  <si>
    <t>TM10</t>
  </si>
  <si>
    <t>TM11</t>
  </si>
  <si>
    <t>TM12</t>
  </si>
  <si>
    <t>Zajednička plin. kotlovnica  za KUĆANSTVA i ostale kupce</t>
  </si>
  <si>
    <t>Zajednička plin. kotlovnica samo za KUĆANSTVA</t>
  </si>
  <si>
    <t>Stan u stambenoj zgradi</t>
  </si>
  <si>
    <t>Obiteljska 
kuća</t>
  </si>
  <si>
    <t>Grijanje 
prostora</t>
  </si>
  <si>
    <t>Proizvodni proces</t>
  </si>
  <si>
    <t>Proizvodnja toplinske energije</t>
  </si>
  <si>
    <t>Grijanje  
prostora
+
Proizvodni proces</t>
  </si>
  <si>
    <t>-</t>
  </si>
  <si>
    <t>Tarifni model 
OMM-a</t>
  </si>
  <si>
    <t>DNEVNO
očitanje plinomjera
(DA / -)</t>
  </si>
  <si>
    <r>
      <t>Napomena</t>
    </r>
    <r>
      <rPr>
        <b/>
        <i/>
        <sz val="9"/>
        <rFont val="Arial"/>
        <family val="2"/>
        <charset val="238"/>
      </rPr>
      <t>: " - " podrazumijeva da navedeno nije primijenjeno</t>
    </r>
  </si>
  <si>
    <t>* po potrebi dodati redove</t>
  </si>
  <si>
    <t>Broj obračunskih mjernih mjesta krajnjih kupaca pojedinih tarifnih modela na zadnji dan pojedinog mjeseca</t>
  </si>
  <si>
    <t>Kupci po tarifnim modelima</t>
  </si>
  <si>
    <t>POUZDANOST, SIGURNOST I UČINKOVITOST DISTRIBUCIJSKOG SUSTAVA</t>
  </si>
  <si>
    <t>KORIŠTENJE KAPACITETA DISTRIBUCIJSKOG SUSTAVA</t>
  </si>
  <si>
    <t>TEHNIČKE KARAKTERISTIKE DISTRIBUCIJSKOG SUSTAVA</t>
  </si>
  <si>
    <t>ODRŽAVANJE OPREME DISTRIBUCIJSKOG SUSTAVA</t>
  </si>
  <si>
    <t>II. POUZDANOST, SIGURNOST I UČINKOVITOST DISTRIBUCIJSKOG SUSTAVA</t>
  </si>
  <si>
    <t>a) broj planiranih prekida isporuke plina</t>
  </si>
  <si>
    <t>a) trajanje planiranih prekida isporuke plina (sati)</t>
  </si>
  <si>
    <t>b) trajanje neplaniranih prekida isporuke plina (sati)</t>
  </si>
  <si>
    <t>a) na mjerno-redukcijskim stanicama</t>
  </si>
  <si>
    <t>b) na krajnjim točkama distribucijskog sustava</t>
  </si>
  <si>
    <t>A) PODACI O DISTRIBUCIJSKOM PODRUČJU</t>
  </si>
  <si>
    <t>B) ZNAČAJKE DISTRIBUCIJSKOG SUSTAVA</t>
  </si>
  <si>
    <t>Oprema distribucijskog sustava</t>
  </si>
  <si>
    <t>Naziv akta</t>
  </si>
  <si>
    <t>Mjerno-redukcijske stanice</t>
  </si>
  <si>
    <t>Odorizacijske stanice</t>
  </si>
  <si>
    <t>Blokadne stanice</t>
  </si>
  <si>
    <t>Sustav katodne zaštite</t>
  </si>
  <si>
    <t>Plinovodi</t>
  </si>
  <si>
    <t>Kućni priključci</t>
  </si>
  <si>
    <t>a) Mjerno-redukcijske stanice</t>
  </si>
  <si>
    <t>b) Odorizacijske stanice</t>
  </si>
  <si>
    <t>c) Blokadne stanice</t>
  </si>
  <si>
    <t>d) Sustav katodne zaštite</t>
  </si>
  <si>
    <t>e) Plinovodi</t>
  </si>
  <si>
    <t>f) Kućni priključci</t>
  </si>
  <si>
    <t>1. Akti na temelju kojih se vrši održavanje opreme distribucijskog sustava:</t>
  </si>
  <si>
    <t>3. Utvrđen broj nedostataka prilikom održavanja opreme distribucijskog sustava:</t>
  </si>
  <si>
    <t>4. Proveden broj sanacija na temelju utvrđenih nedostataka prilikom održavanja opreme distribucijskog sustava:</t>
  </si>
  <si>
    <t xml:space="preserve"> NT</t>
  </si>
  <si>
    <t xml:space="preserve"> ST</t>
  </si>
  <si>
    <t>VT</t>
  </si>
  <si>
    <t>A) Održavanje opreme</t>
  </si>
  <si>
    <t>B) Ispitivanje ispravnosti i nepropusnosti plinskih instalacija</t>
  </si>
  <si>
    <t>2. Izvršen broj održavanja opreme distribucijskog sustava:</t>
  </si>
  <si>
    <t>a) u građevini ili dijelu građevine namjenjene za stanovanje</t>
  </si>
  <si>
    <t>b) u građevini javne namjene ili dijelu građevine javne namjene, te građevini ili dijelu građevine u kojoj se obavlja gospodarska djelatnost</t>
  </si>
  <si>
    <t>2. Ukupan broj izvršenih ispitivanja ispravnosti i nepropusnosti plinskih instalacija:</t>
  </si>
  <si>
    <t>C) Redovna zamjena plinomjera</t>
  </si>
  <si>
    <t>B) Sigurnost distribucijskog sustava</t>
  </si>
  <si>
    <t>1. Broj prekida isporuke plina u godini</t>
  </si>
  <si>
    <t>2. Ukupno trajanje prekida isporuke plina u godini (sati)</t>
  </si>
  <si>
    <t>C) Učinkovitost distribucijskog sustava</t>
  </si>
  <si>
    <t>b) broj neplaniranih prekida isporuke plina</t>
  </si>
  <si>
    <t>Hidraulička cjelina distribucijskog sustava* (1, 2, 3,...n)</t>
  </si>
  <si>
    <t>1. Izvršena kontrola propusnosti plinske mreže (km)</t>
  </si>
  <si>
    <t>2. Broj utvrđenih propuštanja plinske mreže</t>
  </si>
  <si>
    <t xml:space="preserve">D) Obračunska mjerna mjesta sa obvezom dnevnih mjerenja (OMM_DM) </t>
  </si>
  <si>
    <t xml:space="preserve">E) Obračunska mjerna mjesta bez obveze dnevnih mjerenja (OMM_BDM) </t>
  </si>
  <si>
    <t>UČESTALOST OČITANJA PLINOMJERA NA OMM</t>
  </si>
  <si>
    <t>Ostali kupci</t>
  </si>
  <si>
    <t>Hidraulička cjelina 1</t>
  </si>
  <si>
    <t>Hidraulička cjelina 2</t>
  </si>
  <si>
    <t>Hidraulička cjelina 3</t>
  </si>
  <si>
    <t>Hidraulička cjelina 4</t>
  </si>
  <si>
    <t>Hidraulička cjelina 5</t>
  </si>
  <si>
    <t>Godišnje preuzeta količina plina na ulazu (kWh)</t>
  </si>
  <si>
    <t>Tehnički kapacitet ulaza (kWh/h)</t>
  </si>
  <si>
    <t>Količine distribuiranog plina na obračunskim mjernim mjestima krajnjih kupaca pojedinih tarifnih modela u pojedinim mjesecima (kWh)</t>
  </si>
  <si>
    <t>Ulazi u distribucijski sustav iz transportnog sustava (sukladno energetskim suglasnostima izdanim od operatora transportnog sustava) i proizvodnog sustava</t>
  </si>
  <si>
    <t>1. Akti na temelju kojih se vrši ispitivanje ispravnosti i nepropusnosti plinskih instalacija:</t>
  </si>
  <si>
    <t>DISTRIBUIRANA KOLIČINA PLINA PO OMM NA KOJIMA JE PROMIJENJEN 
OPSKRBLJIVAČ PLINOM</t>
  </si>
  <si>
    <t>UDIO OMM
na kojima je promijenjen opskrbljivač plinom</t>
  </si>
  <si>
    <t>UDIO KOLIČINE PLINA PO OMM na kojima je promijenjen opskrbljivač plinom</t>
  </si>
  <si>
    <t>Ukupna godišnja DISTRIBUIRANA KOLIČINA PLINA
(kWh)</t>
  </si>
  <si>
    <t>BROJ OMM
na 31.12.</t>
  </si>
  <si>
    <t>MJESEČNO
očitanje plinomjera
(DA / -)</t>
  </si>
  <si>
    <t>TROMJESEČNO
očitanje plinomjera
(DA / -)</t>
  </si>
  <si>
    <t xml:space="preserve"> ŠESTOMJESEČNO
očitanje plinomjera
(DA / -)</t>
  </si>
  <si>
    <t>ISPUNJAVANJE OSTALIH DUŽNOSTI I OSTVARIVANJE PRAVA IZ ZAKONA O TRŽIŠTU PLINA</t>
  </si>
  <si>
    <t>A) Pouzdanost distribucijskog sustava</t>
  </si>
  <si>
    <t>A) DISPEČERSKI CENTAR</t>
  </si>
  <si>
    <t>a) zbog nedostatka kapaciteta</t>
  </si>
  <si>
    <t>b) zbog onemogućavanja izvršenja obveze javne usluge</t>
  </si>
  <si>
    <t>c) zbog mogućnosti ozbiljnih financijskih i gospodarskih poteškoća operatoru distribucijskog sustava</t>
  </si>
  <si>
    <t>IV. KORIŠTENJE KAPACITETA DISTRIBUCIJSKOG SUSTAVA</t>
  </si>
  <si>
    <t>1. Ukupan broj zaposlenih u dispečerskom centru</t>
  </si>
  <si>
    <t>2. Opis načina na koji je osiguran neprekidan nadzor rada i upravljanje distribucijskim sustavom</t>
  </si>
  <si>
    <t>3. Opis procesne, mjerne, registracijske, komunikacijske i računalno-programske opreme</t>
  </si>
  <si>
    <t xml:space="preserve">4. Besplatni telefonski broj za hitne intervencije  </t>
  </si>
  <si>
    <t>B) POPIS INTERNIH TEHNIČKIH AKATA (UPUTE, UVJETI, PRAVILA, PREPORUKE I DRUGO)</t>
  </si>
  <si>
    <t>Broj odbijenih zahtjeva za pristup sustavu:</t>
  </si>
  <si>
    <t>1. Broj ograničenja ili prekida u slučaju izravne ugroženosti života i zdravlja ljudi ili imovine te radi otklanjanja takvih opasnosti</t>
  </si>
  <si>
    <t>2. Broj ograničenja ili prekida kada uređaji priključeni na distribucijski sustav preuzimaju plin na način koji bi mogao ugroziti život i zdravlje ljudi ili imovinu</t>
  </si>
  <si>
    <t>3. Broj ograničenja ili prekida u slučaju neovlaštene potrošnje i neovlaštene distribucije plina</t>
  </si>
  <si>
    <t>VI. ISPUNJAVANJE OSTALIH DUŽNOSTI I OSTVARIVANJE PRAVA IZ ZAKONA O TRŽIŠTU PLINA</t>
  </si>
  <si>
    <t>III.  TEHNIČKE KARAKTERISTIKE DISTRIBUCIJSKOG SUSTAVA</t>
  </si>
  <si>
    <t>4. Broj ograničenja ili prekida u slučajevima kad se korisnik ne pridržava svojih ugovornih obveza u skladu s Općim uvjetima opskrbe plinom</t>
  </si>
  <si>
    <t>5. Ograničenja ili prekidi po nalogu opskrbljivača plinom</t>
  </si>
  <si>
    <t>6. Ograničenja ili prekidi po nalogu operatora transpornog sustava</t>
  </si>
  <si>
    <t xml:space="preserve"> - za kupce u obvezi javne usluge</t>
  </si>
  <si>
    <t xml:space="preserve"> - za ostale kupce</t>
  </si>
  <si>
    <t>b) Broj izvršenih ograničenja ili prekida na temelju naloga opskrbljivača plinom</t>
  </si>
  <si>
    <t xml:space="preserve"> - kupcima u obvezi javne usluge</t>
  </si>
  <si>
    <t xml:space="preserve"> - ostalim kupcima</t>
  </si>
  <si>
    <t>b) Broj izvršenih ograničenja ili prekida na temelju naloga operatora transpornog sustava</t>
  </si>
  <si>
    <t>a) Broj zahtjeva operatora transpornog sustava za ograničenje ili prekid isporuke plina</t>
  </si>
  <si>
    <t>a) Broj zahtjeva opskrbljivača plinom za ograničenje ili prekid isporuke plina</t>
  </si>
  <si>
    <t xml:space="preserve">            Ime, prezime i potpis odgovorne osobe:</t>
  </si>
  <si>
    <t>1c.</t>
  </si>
  <si>
    <t>2c.</t>
  </si>
  <si>
    <t>(sukladno Uredbi o kriterijima za stjecanje statusa zaštićenog kupca u uvjetima kriznih stanja u opskrbi plinom NN 65/15)</t>
  </si>
  <si>
    <t>1a.</t>
  </si>
  <si>
    <r>
      <t xml:space="preserve">Količine distribuiranog </t>
    </r>
    <r>
      <rPr>
        <b/>
        <sz val="10"/>
        <rFont val="Arial"/>
        <family val="2"/>
        <charset val="238"/>
      </rPr>
      <t>prirodnog</t>
    </r>
    <r>
      <rPr>
        <sz val="10"/>
        <rFont val="Arial"/>
        <family val="2"/>
        <charset val="238"/>
      </rPr>
      <t xml:space="preserve"> plina </t>
    </r>
  </si>
  <si>
    <t>2a.</t>
  </si>
  <si>
    <t>SVIM krajnjim kupcima pojedinog opskrbljivača u pojedinim mjesecima (kWh)</t>
  </si>
  <si>
    <t>ZAŠTIĆENIM krajnjim kupcima u pojedinom mjesecu (kWh)</t>
  </si>
  <si>
    <t xml:space="preserve">
Opremljenih za pohranu mjerenja na dnevnoj razini, uz naknadni dohvat podataka</t>
  </si>
  <si>
    <t>2. Link na internet stranicu Operatora distribucijskog sustava gdje se nalazi objavljen akt naveden pod točkom D) 1.:</t>
  </si>
  <si>
    <t>3. Link na internet stranicu Operatora distribucijskog sustava gdje se nalazi popis ovlaštenih izvođača priključaka na distribucijski sustav:</t>
  </si>
  <si>
    <t>1. Akti u kojima su utvrđeni uvjeti za izdavanje ovlaštenja i kriteriji za oduzimanje ovlaštenja za izvođenje priključaka na distribucijki sustav:</t>
  </si>
  <si>
    <t>1. Akti u kojima su utvrđeni uvjeti za izdavanje ovlaštenja i kriteriji za oduzimanje ovlaštenja za izvođenje plinskih instalacija:</t>
  </si>
  <si>
    <t>3. Link na internet stranicu Operatora distribucijskog sustava gdje se nalazi popis ovlaštenih izvođača plinskih instalacija:</t>
  </si>
  <si>
    <t>1b.</t>
  </si>
  <si>
    <t>Udio kupaca u KATEGORIJI KUĆANSTVO vezano na promjenu opskrbljivača plinom</t>
  </si>
  <si>
    <t>Udio količina vezano na promjenu opskrbljivača plinom</t>
  </si>
  <si>
    <t>Udio količina u KATEGORIJI KUĆANSTVO vezano na promjenu opskrbljivača plinom</t>
  </si>
  <si>
    <t>DISTRIBUIRANA KOLIČINA PLINA NA KOJIMA JE PROMIJENJEN 
OPSKRBLJIVAČ PLINOM</t>
  </si>
  <si>
    <t>1d.</t>
  </si>
  <si>
    <t>C) OVLAŠTENI IZVOĐAČI PRIKLJUČAKA</t>
  </si>
  <si>
    <t>D) OVLAŠTENI IZVOĐAČI PLINSKIH INSTALACIJA</t>
  </si>
  <si>
    <t>2. Link na internet stranicu Operatora distribucijskog sustava gdje se nalazi objavljen akt naveden pod točkom C) 1.:</t>
  </si>
  <si>
    <t>F) ODBIJANJE PRISTUPA DISTRIBUCIJSKOM SUSTAVU</t>
  </si>
  <si>
    <t>G) OGRANIČENJE ILI PREKID UGOVORENE DISTRIBUCIJE PLINA</t>
  </si>
  <si>
    <t>Kućanstvo*</t>
  </si>
  <si>
    <t>a) VT/ST</t>
  </si>
  <si>
    <t>b) VT/NT</t>
  </si>
  <si>
    <t>c) ST/NT</t>
  </si>
  <si>
    <t>d) _______________________</t>
  </si>
  <si>
    <t>Broj REDUKCIJSKIH STANICA (RS) prema ulaznom i izlaznom radnom tlaku</t>
  </si>
  <si>
    <t xml:space="preserve">Broj obračunskih mjernih mjesta krajnjih kupaca </t>
  </si>
  <si>
    <r>
      <t>1b</t>
    </r>
    <r>
      <rPr>
        <vertAlign val="subscript"/>
        <sz val="10"/>
        <rFont val="Arial"/>
        <family val="2"/>
        <charset val="238"/>
      </rPr>
      <t>I</t>
    </r>
    <r>
      <rPr>
        <sz val="10"/>
        <rFont val="Arial"/>
        <family val="2"/>
        <charset val="238"/>
      </rPr>
      <t>.</t>
    </r>
  </si>
  <si>
    <r>
      <t>1b</t>
    </r>
    <r>
      <rPr>
        <vertAlign val="subscript"/>
        <sz val="10"/>
        <rFont val="Arial"/>
        <family val="2"/>
        <charset val="238"/>
      </rPr>
      <t>II</t>
    </r>
    <r>
      <rPr>
        <sz val="10"/>
        <rFont val="Arial"/>
        <family val="2"/>
        <charset val="238"/>
      </rPr>
      <t>.</t>
    </r>
  </si>
  <si>
    <r>
      <t>2b</t>
    </r>
    <r>
      <rPr>
        <vertAlign val="subscript"/>
        <sz val="10"/>
        <rFont val="Arial"/>
        <family val="2"/>
        <charset val="238"/>
      </rPr>
      <t>I</t>
    </r>
    <r>
      <rPr>
        <sz val="10"/>
        <rFont val="Arial"/>
        <family val="2"/>
        <charset val="238"/>
      </rPr>
      <t>.</t>
    </r>
  </si>
  <si>
    <r>
      <t>2b</t>
    </r>
    <r>
      <rPr>
        <vertAlign val="subscript"/>
        <sz val="10"/>
        <rFont val="Arial"/>
        <family val="2"/>
        <charset val="238"/>
      </rPr>
      <t>II</t>
    </r>
    <r>
      <rPr>
        <sz val="10"/>
        <rFont val="Arial"/>
        <family val="2"/>
        <charset val="238"/>
      </rPr>
      <t>.</t>
    </r>
  </si>
  <si>
    <t>Udio kupaca vezano na promjenu opskrbljivača plinom</t>
  </si>
  <si>
    <t>Oznaka veličine plinomjera</t>
  </si>
  <si>
    <t>Broj zamjenjenih plinomjera</t>
  </si>
  <si>
    <t>BROD-PLIN d.o.o., Slavonski Brod</t>
  </si>
  <si>
    <t>DARKOM d.o.o., Daruvar</t>
  </si>
  <si>
    <t>DUKOM-PLIN d.o.o., Dugo Selo</t>
  </si>
  <si>
    <t>ENERGO d.o.o., Rijeka</t>
  </si>
  <si>
    <t>ENERGO METAN d.o.o., Samobor</t>
  </si>
  <si>
    <t>EVN Croatia Plin d.o.o., Zagreb</t>
  </si>
  <si>
    <t>GRADSKA PLINARA KRAPINA d.o.o., Krapina</t>
  </si>
  <si>
    <t>GRADSKA PLINARA ZAGREB-OPSKRBA d.o.o., Zagreb</t>
  </si>
  <si>
    <t>HEP-PLIN d.o.o., Osijek</t>
  </si>
  <si>
    <t>HUMPLIN d.o.o., Hum na Sutli</t>
  </si>
  <si>
    <t>IVAPLIN d.o.o., Ivanić- Grad</t>
  </si>
  <si>
    <t>IVKOM-PLIN d.o.o., Ivanec</t>
  </si>
  <si>
    <t>KOMUNALAC d.o.o., Garešnica</t>
  </si>
  <si>
    <t>PLIN KONJŠČINA d.o.o., Konjščina</t>
  </si>
  <si>
    <t>KOPRIVNICA OPSKRBA-opskrba plinom d.o.o., Koprivnica</t>
  </si>
  <si>
    <t>KOMUNALAC d.o.o., Pakrac</t>
  </si>
  <si>
    <t>PLIN VRBOVEC d.o.o., Vrbovec</t>
  </si>
  <si>
    <t>KOMUNALIJE d.o.o., Čazma</t>
  </si>
  <si>
    <t>KOMUNALIJE-PLIN d.o.o., Đurđevac</t>
  </si>
  <si>
    <t>MEĐIMURJE-PLIN d.o.o., Čakovec</t>
  </si>
  <si>
    <t>MONTCOGIM-PLINARA d.o.o., Sveta Nedelja</t>
  </si>
  <si>
    <t>MOSLAVINA PLIN d.o.o., Kutina</t>
  </si>
  <si>
    <t>PAPUK d.o.o., Orahovica</t>
  </si>
  <si>
    <t>PLINARA ISTOČNE SLAVONIJE d.o.o., Vinkovci</t>
  </si>
  <si>
    <t>PLINARA d.o.o., Pula</t>
  </si>
  <si>
    <t>PLIN-PROJEKT d.o.o., Nova Gradiška</t>
  </si>
  <si>
    <t>PPD - OPSKRBA KUĆANSTAVA d.o.o., Vukovar</t>
  </si>
  <si>
    <t>RADNIK d.d., Križevci</t>
  </si>
  <si>
    <t>TERMOPLIN d.d., Varaždin</t>
  </si>
  <si>
    <t>PLIN VTC d.o.o., Virovitica</t>
  </si>
  <si>
    <t>ZAGORSKI METALAC d.o.o., Zabok</t>
  </si>
  <si>
    <t>ZELENJAK PLIN d.o.o., Klanjec</t>
  </si>
  <si>
    <t>ZELINSKE KOMUNALIJE d.o.o., Sv.Ivan Zelina</t>
  </si>
  <si>
    <t>CRODUX PLIN d.o.o., Zagreb</t>
  </si>
  <si>
    <t>OMW (EconGas) d.o.o., Zagreb</t>
  </si>
  <si>
    <t>GEN-I d.o.o.</t>
  </si>
  <si>
    <t>INA d.d.</t>
  </si>
  <si>
    <t>PROENERGY d.o.o, Zagreb</t>
  </si>
  <si>
    <t>MET Croatia Energy Trade d.o.o., Zagreb</t>
  </si>
  <si>
    <t>PPD - OPSKRBA POSLOVNIH KORISNIKA d.o.o., Vukovar</t>
  </si>
  <si>
    <t>RWE Plin d.o.o. za opskrbu plinom, Zagreb</t>
  </si>
  <si>
    <t>PETROL PLIN d.o.o., Šibenik</t>
  </si>
  <si>
    <t>Geoplin d.o.o. Zagreb (prije TRGOVINA I OPSKRBA ENERGENTIMA)</t>
  </si>
  <si>
    <t>KOMUNALNO PITOMAČA d.o.o., Pitomača (Plinkom)</t>
  </si>
  <si>
    <t>Napomena:
 - Sukladno čl. 4, točki 43. Mrežnih pravila plinskog distribucijskog sustava - tlačni razred niskog tlaka NT (do uključivo 0,1 bar),  srednjeg tlaka ST (od 0,1 bar do uključivo 5 bar) i visokog tlaka VT (više od 5 bar).
 - Podaci se traže samo za RS (uključivo i mjerno-redukcijske stanice) na distribucijskom sustavu, isključujući RS krajnjih kupaca i stanice na ulazu u distribucijski sustav kojima upravlja operator transportnog sustava.</t>
  </si>
  <si>
    <t>Napomena: - tablicu popuniti prema hidrauličkim cjelinama na distribucijskom sustavu navedenim u Prilogu IV. točki B) 6. (po potrebi dodavati redove)
 *Kupci iz kategorije KUĆANSTVO koji koriste opskrbu plinom u obvezi javne usluge i kupci iz kategorije KUĆANSTVO koji NE koriste opskrbu plinom u obvezi javne usluge</t>
  </si>
  <si>
    <r>
      <t xml:space="preserve">Naziv </t>
    </r>
    <r>
      <rPr>
        <sz val="10"/>
        <rFont val="Arial"/>
        <family val="2"/>
        <charset val="238"/>
      </rPr>
      <t>energetskog subjekta:</t>
    </r>
  </si>
  <si>
    <t>Poslovni prostori (%)</t>
  </si>
  <si>
    <t>Mjerno-redukcijske i odorizacijske stanice (%)</t>
  </si>
  <si>
    <t xml:space="preserve">Plinovodi (%) </t>
  </si>
  <si>
    <t>C) Svi plinomjeri ugrađeni na obračunska mjerna mjesta (plinomjeri se evidentiraju s obzirom na veličinu, te neovisno o tipu) - od prvog dana</t>
  </si>
  <si>
    <t xml:space="preserve">V. ODRŽAVANJE OPREME DISTRIBUCIJSKOG SUSTAVA </t>
  </si>
  <si>
    <t>Broj telefona ili mobitela kontakt osobe:</t>
  </si>
  <si>
    <t>E-mail adresa kontakt osobe:</t>
  </si>
  <si>
    <t>3. Broj utvrđenih oštećenja plinovoda</t>
  </si>
  <si>
    <t>4. Broj utvrđenih oštećenja kućnih priključaka</t>
  </si>
  <si>
    <t>5. Broj kontrola koncentracije odoranata</t>
  </si>
  <si>
    <r>
      <t xml:space="preserve">Podaci o </t>
    </r>
    <r>
      <rPr>
        <b/>
        <sz val="10"/>
        <rFont val="Arial"/>
        <family val="2"/>
        <charset val="238"/>
      </rPr>
      <t>važećim</t>
    </r>
    <r>
      <rPr>
        <sz val="10"/>
        <rFont val="Arial"/>
        <family val="2"/>
        <charset val="238"/>
      </rPr>
      <t xml:space="preserve"> ugovorima o koncesiji: 
</t>
    </r>
    <r>
      <rPr>
        <i/>
        <sz val="10"/>
        <rFont val="Arial"/>
        <family val="2"/>
        <charset val="238"/>
      </rPr>
      <t>U prilogu dostaviti preslike svih ugovora o koncesiji sklopljenih za izvještajnu</t>
    </r>
    <r>
      <rPr>
        <i/>
        <sz val="10"/>
        <rFont val="Arial"/>
        <family val="2"/>
        <charset val="238"/>
      </rPr>
      <t xml:space="preserve"> godinu</t>
    </r>
  </si>
  <si>
    <r>
      <t>Iznos naknade za koncesiju uplaćen</t>
    </r>
    <r>
      <rPr>
        <i/>
        <sz val="8"/>
        <color rgb="FFFF0000"/>
        <rFont val="Arial"/>
        <family val="2"/>
        <charset val="238"/>
      </rPr>
      <t xml:space="preserve"> </t>
    </r>
    <r>
      <rPr>
        <i/>
        <sz val="8"/>
        <rFont val="Arial"/>
        <family val="2"/>
        <charset val="238"/>
      </rPr>
      <t>u izvještajnoj godini</t>
    </r>
    <r>
      <rPr>
        <i/>
        <sz val="8"/>
        <color rgb="FFFF0000"/>
        <rFont val="Arial"/>
        <family val="2"/>
        <charset val="238"/>
      </rPr>
      <t xml:space="preserve"> </t>
    </r>
    <r>
      <rPr>
        <i/>
        <sz val="8"/>
        <rFont val="Arial"/>
        <family val="2"/>
        <charset val="238"/>
      </rPr>
      <t>(kn)</t>
    </r>
  </si>
  <si>
    <t>1. Broj OMM TM6-TM12:</t>
  </si>
  <si>
    <t>S ugrađenom opremom za registraciju, pohranu i daljinski prijenos podataka koja omogućuje mjerenje u toku dana</t>
  </si>
  <si>
    <t>Ukupan broj OMM TM1-TM5</t>
  </si>
  <si>
    <r>
      <t xml:space="preserve">Od toga OMM TM1-TM5 za koje je </t>
    </r>
    <r>
      <rPr>
        <b/>
        <u/>
        <sz val="11"/>
        <rFont val="Arial"/>
        <family val="2"/>
        <charset val="238"/>
      </rPr>
      <t>ODS</t>
    </r>
    <r>
      <rPr>
        <b/>
        <sz val="9"/>
        <rFont val="Arial"/>
        <family val="2"/>
        <charset val="238"/>
      </rPr>
      <t xml:space="preserve"> ugradio napredno mjerilo s mogućnošću mjerenja i dohvata podataka na dnevnoj bazi</t>
    </r>
  </si>
  <si>
    <r>
      <t xml:space="preserve">Od toga OMM TM1-TM5 za koje je  temeljem zahtjeva </t>
    </r>
    <r>
      <rPr>
        <b/>
        <u/>
        <sz val="12"/>
        <rFont val="Arial"/>
        <family val="2"/>
        <charset val="238"/>
      </rPr>
      <t>kupca ili opskrbljivača plinom</t>
    </r>
    <r>
      <rPr>
        <b/>
        <sz val="9"/>
        <rFont val="Arial"/>
        <family val="2"/>
        <charset val="238"/>
      </rPr>
      <t xml:space="preserve"> ODS ugradio napredno mjerilo s mogućnošću mjerenja i dohvata podataka na dnevnoj bazi</t>
    </r>
  </si>
  <si>
    <t xml:space="preserve">
Tarifni model 
OMM-a</t>
  </si>
  <si>
    <t xml:space="preserve">
Ukupno ugrađeno plinomjera prema Tarifnom modelu
OMM-a</t>
  </si>
  <si>
    <t>3 = 4+5</t>
  </si>
  <si>
    <t>c) Opis provedenih pilot projekata za uvođenje naprednih mjernih uređaja, s navedenim načinom financiranja i rezultatima</t>
  </si>
  <si>
    <r>
      <t xml:space="preserve">NAPOMENA </t>
    </r>
    <r>
      <rPr>
        <i/>
        <sz val="10"/>
        <color theme="1"/>
        <rFont val="Arial"/>
        <family val="2"/>
        <charset val="238"/>
      </rPr>
      <t>- isti kupac može u pojedinom razdoblju više puta promijeniti opskrbljivača plinom, u kojem slučaju se u evidenciju promjene opskrbljivača vode podaci na način da se svaka promjena promatra zasebno. Količina plina koja se evidentira vezano za promjenu opskrbljivača plinom odnosi se na procijenjenu godišnju količinu koju novi opskrbljivač isporučuje kupcu, a na temelju povijesnih podataka o kupcu i/ili na temelju procjene buduće potrošnje.</t>
    </r>
  </si>
  <si>
    <r>
      <t>Stanje na dan 
31.12.</t>
    </r>
    <r>
      <rPr>
        <b/>
        <strike/>
        <sz val="11"/>
        <rFont val="Arial"/>
        <family val="2"/>
        <charset val="238"/>
      </rPr>
      <t xml:space="preserve">
</t>
    </r>
    <r>
      <rPr>
        <b/>
        <sz val="11"/>
        <rFont val="Arial"/>
        <family val="2"/>
        <charset val="238"/>
      </rPr>
      <t>izvještajne godine</t>
    </r>
  </si>
  <si>
    <t>krajnjim kupcima iz kategorije KUĆANSTVO koji koriste opskrbu plinom U OBVEZI JAVNE USLUGE u pojedinom mjesecu (kWh)</t>
  </si>
  <si>
    <t>krajnjim kupcima iz kategorije KUĆANSTVO koji NE koriste opskrbu plinom u OBVEZI JAVNE USLUGE u pojedinom mjesecu (kWh)</t>
  </si>
  <si>
    <r>
      <t xml:space="preserve">Količine distribuiranog </t>
    </r>
    <r>
      <rPr>
        <b/>
        <sz val="10"/>
        <rFont val="Arial"/>
        <family val="2"/>
        <charset val="238"/>
      </rPr>
      <t>kaptažnog</t>
    </r>
    <r>
      <rPr>
        <sz val="10"/>
        <rFont val="Arial"/>
        <family val="2"/>
        <charset val="238"/>
      </rPr>
      <t xml:space="preserve"> plina svim krajnjim kupcima pojedinog opskrbljivača u pojedinim mjesecima (kWh)*</t>
    </r>
  </si>
  <si>
    <t>* Količine kaptažnog plina preuzete u distribucijski sustav u pojedinim mjesecima (kWh) - popuniti u slučaju da se u sustav preuzima kaptažni plin</t>
  </si>
  <si>
    <t>Ulazi u distribucijski sustav i hidrauličke cjeline</t>
  </si>
  <si>
    <r>
      <t xml:space="preserve">NAPOMENE:
</t>
    </r>
    <r>
      <rPr>
        <i/>
        <sz val="10"/>
        <rFont val="Arial"/>
        <family val="2"/>
        <charset val="238"/>
      </rPr>
      <t>OMM_DM - obračunsko mjerno mjesto tarifnih modela TM6-TM12, tj. sa obvezom ugradnje opreme za registraciju, pohranu i daljinski prijenos podataka koja omogućuje mjerenje u toku dana, prema Mrežnim pravilima plinskog distribucijskog sustava (Narodne novine, br.50/18).</t>
    </r>
  </si>
  <si>
    <t xml:space="preserve"> Napomene:
 - ispunjavaju se samo polja u žutoj podlozi
 - svi podaci se odnose na prirodni plin osim gdje je navedena druga  
   vrsta plina</t>
  </si>
  <si>
    <t>Bez korektora 
ili 
kompenzacije*</t>
  </si>
  <si>
    <t>2. Sustav za daljinski prijenos, obradu i pohranu podataka o dnevnim mjerenjima:</t>
  </si>
  <si>
    <t>Broj ugovora, 
datum sklapanja, 
rok na koji je ugovor sklopljen</t>
  </si>
  <si>
    <t xml:space="preserve">SVIH krajnjih kupaca koje pojedini opskrbljivač opskrbljuje plinom </t>
  </si>
  <si>
    <t>krajnjih kupaca koji koriste opskrbu plinom U OBVEZI JAVNE USLUGE</t>
  </si>
  <si>
    <r>
      <t xml:space="preserve">krajnjih kupaca iz kategorije KUĆANSTVO koji </t>
    </r>
    <r>
      <rPr>
        <b/>
        <sz val="10"/>
        <rFont val="Arial"/>
        <family val="2"/>
        <charset val="238"/>
      </rPr>
      <t>NE</t>
    </r>
    <r>
      <rPr>
        <sz val="10"/>
        <rFont val="Arial"/>
        <family val="2"/>
        <charset val="238"/>
      </rPr>
      <t xml:space="preserve"> koriste opskrbu plinomu U OBVEZI JAVNE USLUGE </t>
    </r>
  </si>
  <si>
    <t xml:space="preserve">ZAŠTIĆENIH krajnjih kupaca </t>
  </si>
  <si>
    <t>E) PROMJENA OPSKRBLJIVAČA PLINOM - broj provedenih promjena</t>
  </si>
  <si>
    <t>b) broj prekinutih promjena opskrbljivača</t>
  </si>
  <si>
    <t>BROJ PPROVEDENIH PROMJENA OPSKRBLJIVAČA PLINOM</t>
  </si>
  <si>
    <t>Podaci za 2019. godinu</t>
  </si>
  <si>
    <t>UKUPNO U 2019.</t>
  </si>
  <si>
    <t>PRVO PLINARSKO DRUŠTVO d.o.o., Vukovar</t>
  </si>
  <si>
    <t>BUTAN PLIN d.o.o.,Novigrad</t>
  </si>
  <si>
    <t>Opskrbljivača izaberite iz ponuđenog izbornika</t>
  </si>
  <si>
    <t>Stopa gubitaka plina za svaku hidrauličku cjelinu**
(%)</t>
  </si>
  <si>
    <t>* pojedinom ulazu u distribucijski sustav pridružiti brojčanu oznaku hidrauličke cjeline (ako je samo jedna cjelina, svim ulazima pridružiti broj 1</t>
  </si>
  <si>
    <t>Napomena - po potrebi dodati redove</t>
  </si>
  <si>
    <t>Ukupni gubitci za sve  hidrauličke cjeline (kWh)</t>
  </si>
  <si>
    <t>Razlika u iskazanim gubicima***</t>
  </si>
  <si>
    <t>Prosječni ponderirani gubitak plina za sve hidrauličke cjeline (%)</t>
  </si>
  <si>
    <t>** unijeti podatak upisan u ROMM (utvrđen u skladu s člankom 13.a Mrežnih pravila plinskog distribucijskog sustava)</t>
  </si>
  <si>
    <t>*** razlika između prosječnog ponderiranog gubitka plina za sve hidrauličke cjeline i ukupnih gubitaka plina u distribucijskom sustavu iskazanih u točki C) 1. na listu II POUZDANOST, SIGURNOST I UČINKOVITOST DISTRIBUCIJSKOG SUSTAVA</t>
  </si>
  <si>
    <t>1. Ukupni gubici plina u distribucijskom sustavu (%)</t>
  </si>
  <si>
    <t>2. Ukupni gubici plina u distribucijskom sustavu (kWh)</t>
  </si>
  <si>
    <t>ZELINA - PLIN D.O.O.</t>
  </si>
  <si>
    <t>Saša Sever</t>
  </si>
  <si>
    <t>sasa.sever@zelplin.hr</t>
  </si>
  <si>
    <t>Grad Sv. Ivan Zelina 100%</t>
  </si>
  <si>
    <t>Grad Sveti Ivan Zelina i Općina Bedenica</t>
  </si>
  <si>
    <t>a) MRS Hrastje Sveti Ivan Zelina</t>
  </si>
  <si>
    <t>Podaci o potrošnji sa plinomjera prenose se putem GPRS sustava u bazu podataka kod ODS-a . Podaci se mogu dohvatiti svakih sat vremena. Pohranjuju se u excel tablici.</t>
  </si>
  <si>
    <t>- Tip daljinskog očitanja: GPRS</t>
  </si>
  <si>
    <t>- Obrada podataka: Ručno u excel tablici</t>
  </si>
  <si>
    <t>- Pohrana podataka: Excel baza podataka</t>
  </si>
  <si>
    <t>MREŽNA PRAVILA PLINSKOG DISTRIBUCIJSKOG SUSTAVA</t>
  </si>
  <si>
    <t>ZAKON O ZAPALJIVIM TEKUĆINAMA I PLINOVIMA</t>
  </si>
  <si>
    <t>24 SATNO DEŽURSTVO - SCADA SUSTAV</t>
  </si>
  <si>
    <t>Uređaj za mjerenje protoka plina (PLC) mjeri protok plina na Mjerno redukcijskoj stanici Hrastje i te podatke šalje preko GSM mreže u SCADA sustav (računalni sustav za nadzor, mjerenje i upravljanje industrijskih sustava). Kad se registrira neka greška u sustavu, pali se alarm i obavještava se dežurni djelatnik putem SMS poruke.</t>
  </si>
  <si>
    <t>0800 200 218</t>
  </si>
  <si>
    <t>PRAVILNIK O NAČINU IZGRADNJE PLINSKIH PRIKLJUČAKA I UNUTARNJIH PLINSKIH INSTALACIJA NA DISTRIBUTIVNOM PODRUČJU SV. IVAN ZELINA</t>
  </si>
  <si>
    <t>PRAVILNIK O KRITERIJIMA ZA IZDAVANJE OVLAŠTENJA - LICENCIRANJU IZVODITELJA NA POSLOVIMA IZGRADNJE PLINSKIH PRIKLJUČAKA NA DISTRIBUCIJSKI SUSTAV</t>
  </si>
  <si>
    <t>https://www.zelplin.hr/plin/ovlasteni-plinoinstalateri</t>
  </si>
  <si>
    <t>1. Dug prema postojećem opskrbljivaču</t>
  </si>
  <si>
    <t>3</t>
  </si>
  <si>
    <t>2</t>
  </si>
  <si>
    <t>1</t>
  </si>
  <si>
    <t>21</t>
  </si>
  <si>
    <t>1504</t>
  </si>
  <si>
    <t>1562</t>
  </si>
  <si>
    <t>41</t>
  </si>
  <si>
    <t>34</t>
  </si>
  <si>
    <t>116</t>
  </si>
  <si>
    <t>155</t>
  </si>
  <si>
    <t>61</t>
  </si>
  <si>
    <t>229</t>
  </si>
  <si>
    <t>01 2040 762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</si>
</sst>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
    <numFmt numFmtId="165" formatCode="0.0%"/>
    <numFmt numFmtId="166" formatCode="#,##0.0"/>
    <numFmt numFmtId="167" formatCode="#,##0.000"/>
  </numFmts>
  <fonts count="55" x14ac:knownFonts="1">
    <font>
      <sz val="10"/>
      <name val="Arial"/>
    </font>
    <font>
      <sz val="10"/>
      <name val="Arial"/>
      <family val="2"/>
      <charset val="238"/>
    </font>
    <font>
      <sz val="10"/>
      <name val="Arial"/>
      <family val="2"/>
      <charset val="238"/>
    </font>
    <font>
      <sz val="8"/>
      <name val="Arial"/>
      <family val="2"/>
      <charset val="238"/>
    </font>
    <font>
      <sz val="10"/>
      <color indexed="8"/>
      <name val="Arial"/>
      <family val="2"/>
      <charset val="238"/>
    </font>
    <font>
      <b/>
      <sz val="11"/>
      <name val="Arial"/>
      <family val="2"/>
      <charset val="238"/>
    </font>
    <font>
      <b/>
      <sz val="10"/>
      <name val="Arial"/>
      <family val="2"/>
      <charset val="238"/>
    </font>
    <font>
      <sz val="10"/>
      <name val="Arial"/>
      <family val="2"/>
      <charset val="238"/>
    </font>
    <font>
      <sz val="8"/>
      <name val="Arial"/>
      <family val="2"/>
      <charset val="238"/>
    </font>
    <font>
      <i/>
      <sz val="10"/>
      <name val="Arial"/>
      <family val="2"/>
      <charset val="238"/>
    </font>
    <font>
      <b/>
      <i/>
      <sz val="12"/>
      <name val="Arial"/>
      <family val="2"/>
      <charset val="238"/>
    </font>
    <font>
      <sz val="9"/>
      <name val="Arial"/>
      <family val="2"/>
      <charset val="238"/>
    </font>
    <font>
      <i/>
      <sz val="7"/>
      <name val="Arial"/>
      <family val="2"/>
      <charset val="238"/>
    </font>
    <font>
      <b/>
      <sz val="8"/>
      <name val="Arial"/>
      <family val="2"/>
      <charset val="238"/>
    </font>
    <font>
      <b/>
      <sz val="11"/>
      <color indexed="23"/>
      <name val="Arial"/>
      <family val="2"/>
      <charset val="238"/>
    </font>
    <font>
      <sz val="10"/>
      <color indexed="23"/>
      <name val="Arial"/>
      <family val="2"/>
      <charset val="238"/>
    </font>
    <font>
      <sz val="9"/>
      <name val="Arial"/>
      <family val="2"/>
      <charset val="238"/>
    </font>
    <font>
      <b/>
      <sz val="9"/>
      <name val="Arial"/>
      <family val="2"/>
      <charset val="238"/>
    </font>
    <font>
      <b/>
      <i/>
      <sz val="10"/>
      <name val="Arial"/>
      <family val="2"/>
      <charset val="238"/>
    </font>
    <font>
      <i/>
      <sz val="9"/>
      <name val="Arial"/>
      <family val="2"/>
      <charset val="238"/>
    </font>
    <font>
      <b/>
      <sz val="8"/>
      <color indexed="8"/>
      <name val="Helv"/>
    </font>
    <font>
      <sz val="10"/>
      <color indexed="8"/>
      <name val="Helv"/>
    </font>
    <font>
      <sz val="8"/>
      <name val="Arial"/>
      <family val="2"/>
      <charset val="238"/>
    </font>
    <font>
      <i/>
      <sz val="12"/>
      <name val="Arial"/>
      <family val="2"/>
      <charset val="238"/>
    </font>
    <font>
      <i/>
      <sz val="12"/>
      <color indexed="8"/>
      <name val="Arial"/>
      <family val="2"/>
      <charset val="238"/>
    </font>
    <font>
      <sz val="12"/>
      <name val="Arial"/>
      <family val="2"/>
      <charset val="238"/>
    </font>
    <font>
      <i/>
      <u/>
      <sz val="10"/>
      <name val="Arial"/>
      <family val="2"/>
      <charset val="238"/>
    </font>
    <font>
      <i/>
      <u/>
      <sz val="9"/>
      <name val="Arial"/>
      <family val="2"/>
      <charset val="238"/>
    </font>
    <font>
      <sz val="11"/>
      <name val="Arial"/>
      <family val="2"/>
      <charset val="238"/>
    </font>
    <font>
      <b/>
      <sz val="12"/>
      <name val="Arial"/>
      <family val="2"/>
      <charset val="238"/>
    </font>
    <font>
      <b/>
      <i/>
      <u/>
      <sz val="9"/>
      <name val="Arial"/>
      <family val="2"/>
      <charset val="238"/>
    </font>
    <font>
      <b/>
      <i/>
      <sz val="9"/>
      <name val="Arial"/>
      <family val="2"/>
      <charset val="238"/>
    </font>
    <font>
      <i/>
      <sz val="8"/>
      <name val="Arial"/>
      <family val="2"/>
      <charset val="238"/>
    </font>
    <font>
      <b/>
      <u/>
      <sz val="11"/>
      <name val="Arial"/>
      <family val="2"/>
      <charset val="238"/>
    </font>
    <font>
      <b/>
      <i/>
      <sz val="11"/>
      <name val="Arial"/>
      <family val="2"/>
      <charset val="238"/>
    </font>
    <font>
      <sz val="10"/>
      <color theme="1"/>
      <name val="Arial"/>
      <family val="2"/>
      <charset val="238"/>
    </font>
    <font>
      <b/>
      <sz val="11"/>
      <color theme="1"/>
      <name val="Arial"/>
      <family val="2"/>
      <charset val="238"/>
    </font>
    <font>
      <sz val="8"/>
      <color theme="1"/>
      <name val="Arial"/>
      <family val="2"/>
      <charset val="238"/>
    </font>
    <font>
      <b/>
      <sz val="10"/>
      <color indexed="8"/>
      <name val="Arial"/>
      <family val="2"/>
      <charset val="238"/>
    </font>
    <font>
      <sz val="10"/>
      <name val="Arial"/>
      <family val="2"/>
      <charset val="238"/>
    </font>
    <font>
      <sz val="9"/>
      <color indexed="81"/>
      <name val="Tahoma"/>
      <family val="2"/>
      <charset val="238"/>
    </font>
    <font>
      <b/>
      <sz val="9"/>
      <color indexed="81"/>
      <name val="Tahoma"/>
      <family val="2"/>
      <charset val="238"/>
    </font>
    <font>
      <sz val="10"/>
      <color rgb="FFFF0000"/>
      <name val="Arial"/>
      <family val="2"/>
      <charset val="238"/>
    </font>
    <font>
      <b/>
      <u/>
      <sz val="12"/>
      <name val="Arial"/>
      <family val="2"/>
      <charset val="238"/>
    </font>
    <font>
      <i/>
      <sz val="10"/>
      <color rgb="FF00B050"/>
      <name val="Arial"/>
      <family val="2"/>
      <charset val="238"/>
    </font>
    <font>
      <vertAlign val="subscript"/>
      <sz val="10"/>
      <name val="Arial"/>
      <family val="2"/>
      <charset val="238"/>
    </font>
    <font>
      <strike/>
      <sz val="10"/>
      <name val="Arial"/>
      <family val="2"/>
      <charset val="238"/>
    </font>
    <font>
      <i/>
      <strike/>
      <sz val="8"/>
      <name val="Arial"/>
      <family val="2"/>
      <charset val="238"/>
    </font>
    <font>
      <i/>
      <sz val="8"/>
      <color rgb="FFFF0000"/>
      <name val="Arial"/>
      <family val="2"/>
      <charset val="238"/>
    </font>
    <font>
      <b/>
      <strike/>
      <sz val="11"/>
      <name val="Arial"/>
      <family val="2"/>
      <charset val="238"/>
    </font>
    <font>
      <b/>
      <i/>
      <sz val="8"/>
      <name val="Arial"/>
      <family val="2"/>
      <charset val="238"/>
    </font>
    <font>
      <b/>
      <i/>
      <sz val="10"/>
      <color theme="1"/>
      <name val="Arial"/>
      <family val="2"/>
      <charset val="238"/>
    </font>
    <font>
      <i/>
      <sz val="10"/>
      <color theme="1"/>
      <name val="Arial"/>
      <family val="2"/>
      <charset val="238"/>
    </font>
    <font>
      <b/>
      <i/>
      <sz val="9"/>
      <color theme="1"/>
      <name val="Arial"/>
      <family val="2"/>
      <charset val="238"/>
    </font>
    <font>
      <u/>
      <sz val="10"/>
      <color theme="10"/>
      <name val="Arial"/>
      <family val="2"/>
      <charset val="238"/>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bottom style="hair">
        <color indexed="64"/>
      </bottom>
      <diagonal/>
    </border>
    <border>
      <left style="thin">
        <color indexed="64"/>
      </left>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bottom style="double">
        <color indexed="64"/>
      </bottom>
      <diagonal/>
    </border>
    <border>
      <left style="thin">
        <color indexed="64"/>
      </left>
      <right/>
      <top style="double">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medium">
        <color indexed="64"/>
      </left>
      <right style="thin">
        <color indexed="64"/>
      </right>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ouble">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dashed">
        <color indexed="64"/>
      </bottom>
      <diagonal/>
    </border>
    <border>
      <left style="hair">
        <color indexed="64"/>
      </left>
      <right style="thin">
        <color indexed="64"/>
      </right>
      <top style="dashed">
        <color indexed="64"/>
      </top>
      <bottom style="dashed">
        <color indexed="64"/>
      </bottom>
      <diagonal/>
    </border>
    <border>
      <left style="hair">
        <color indexed="64"/>
      </left>
      <right style="thin">
        <color indexed="64"/>
      </right>
      <top style="dashed">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hair">
        <color indexed="64"/>
      </left>
      <right style="thin">
        <color indexed="64"/>
      </right>
      <top style="medium">
        <color indexed="64"/>
      </top>
      <bottom/>
      <diagonal/>
    </border>
    <border>
      <left/>
      <right style="medium">
        <color indexed="64"/>
      </right>
      <top style="double">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double">
        <color indexed="64"/>
      </bottom>
      <diagonal/>
    </border>
    <border>
      <left style="hair">
        <color indexed="64"/>
      </left>
      <right style="thin">
        <color indexed="64"/>
      </right>
      <top style="medium">
        <color indexed="64"/>
      </top>
      <bottom style="medium">
        <color indexed="64"/>
      </bottom>
      <diagonal/>
    </border>
    <border>
      <left style="double">
        <color indexed="64"/>
      </left>
      <right style="thin">
        <color indexed="64"/>
      </right>
      <top style="hair">
        <color indexed="64"/>
      </top>
      <bottom/>
      <diagonal/>
    </border>
    <border>
      <left style="thin">
        <color indexed="64"/>
      </left>
      <right style="double">
        <color indexed="64"/>
      </right>
      <top/>
      <bottom/>
      <diagonal/>
    </border>
    <border>
      <left style="double">
        <color indexed="64"/>
      </left>
      <right style="thin">
        <color indexed="64"/>
      </right>
      <top/>
      <bottom/>
      <diagonal/>
    </border>
    <border>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double">
        <color indexed="64"/>
      </left>
      <right style="thin">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dashed">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2" fillId="0" borderId="0"/>
    <xf numFmtId="9" fontId="39" fillId="0" borderId="0" applyFont="0" applyFill="0" applyBorder="0" applyAlignment="0" applyProtection="0"/>
    <xf numFmtId="0" fontId="54" fillId="0" borderId="0" applyNumberFormat="0" applyFill="0" applyBorder="0" applyAlignment="0" applyProtection="0"/>
    <xf numFmtId="0" fontId="1" fillId="0" borderId="0"/>
    <xf numFmtId="9" fontId="1" fillId="0" borderId="0" applyFont="0" applyFill="0" applyBorder="0" applyAlignment="0" applyProtection="0"/>
  </cellStyleXfs>
  <cellXfs count="711">
    <xf numFmtId="0" fontId="0" fillId="0" borderId="0" xfId="0"/>
    <xf numFmtId="0" fontId="12" fillId="0" borderId="2" xfId="0" applyFont="1" applyBorder="1" applyAlignment="1">
      <alignment horizontal="center" vertical="center"/>
    </xf>
    <xf numFmtId="3" fontId="5" fillId="2" borderId="0" xfId="0" applyNumberFormat="1" applyFont="1" applyFill="1" applyBorder="1" applyAlignment="1">
      <alignment horizontal="right" vertical="center"/>
    </xf>
    <xf numFmtId="0" fontId="6" fillId="2" borderId="0" xfId="0" applyFont="1" applyFill="1" applyBorder="1" applyAlignment="1">
      <alignment horizontal="center" vertical="center"/>
    </xf>
    <xf numFmtId="0" fontId="0" fillId="2" borderId="0" xfId="0" applyFill="1" applyBorder="1"/>
    <xf numFmtId="0" fontId="6" fillId="0" borderId="6" xfId="0" applyFont="1" applyBorder="1" applyAlignment="1">
      <alignment horizontal="center" vertical="center"/>
    </xf>
    <xf numFmtId="0" fontId="20" fillId="5" borderId="21" xfId="0" applyNumberFormat="1" applyFont="1" applyFill="1" applyBorder="1" applyAlignment="1">
      <alignment horizontal="center" vertical="center" wrapText="1"/>
    </xf>
    <xf numFmtId="0" fontId="20" fillId="5" borderId="22" xfId="0" applyNumberFormat="1" applyFont="1" applyFill="1" applyBorder="1" applyAlignment="1">
      <alignment horizontal="center" vertical="center" wrapText="1"/>
    </xf>
    <xf numFmtId="0" fontId="20" fillId="5" borderId="23" xfId="0" applyNumberFormat="1" applyFont="1" applyFill="1" applyBorder="1" applyAlignment="1">
      <alignment horizontal="center" vertical="center" wrapText="1"/>
    </xf>
    <xf numFmtId="0" fontId="21" fillId="0" borderId="0" xfId="0" applyFont="1" applyFill="1" applyBorder="1" applyAlignment="1">
      <alignment vertical="center" wrapText="1"/>
    </xf>
    <xf numFmtId="49" fontId="21" fillId="0" borderId="21" xfId="0" applyNumberFormat="1" applyFont="1" applyBorder="1" applyAlignment="1">
      <alignment vertical="center" wrapText="1"/>
    </xf>
    <xf numFmtId="49" fontId="21" fillId="0" borderId="22" xfId="0" applyNumberFormat="1" applyFont="1" applyBorder="1" applyAlignment="1">
      <alignment vertical="center" wrapText="1"/>
    </xf>
    <xf numFmtId="49" fontId="21" fillId="0" borderId="23" xfId="0" applyNumberFormat="1" applyFont="1" applyBorder="1" applyAlignment="1">
      <alignment vertical="center" wrapText="1"/>
    </xf>
    <xf numFmtId="0" fontId="21" fillId="0" borderId="0" xfId="0" applyFont="1" applyBorder="1" applyAlignment="1">
      <alignment vertical="center" wrapText="1"/>
    </xf>
    <xf numFmtId="49" fontId="21" fillId="0" borderId="24" xfId="0" applyNumberFormat="1" applyFont="1" applyBorder="1" applyAlignment="1">
      <alignment vertical="center" wrapText="1"/>
    </xf>
    <xf numFmtId="49" fontId="21" fillId="0" borderId="25" xfId="0" applyNumberFormat="1" applyFont="1" applyBorder="1" applyAlignment="1">
      <alignment vertical="center" wrapText="1"/>
    </xf>
    <xf numFmtId="49" fontId="21" fillId="0" borderId="26" xfId="0" applyNumberFormat="1" applyFont="1" applyBorder="1" applyAlignment="1">
      <alignment vertical="center" wrapText="1"/>
    </xf>
    <xf numFmtId="0" fontId="27" fillId="0" borderId="0" xfId="0" applyFont="1" applyFill="1" applyBorder="1" applyAlignment="1">
      <alignment horizontal="right" vertical="center" wrapText="1"/>
    </xf>
    <xf numFmtId="0" fontId="0" fillId="2" borderId="33" xfId="0" applyFill="1" applyBorder="1" applyAlignment="1">
      <alignment vertical="center"/>
    </xf>
    <xf numFmtId="0" fontId="0" fillId="2" borderId="34" xfId="0" applyFill="1" applyBorder="1" applyAlignment="1">
      <alignment vertical="center"/>
    </xf>
    <xf numFmtId="0" fontId="18"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0" fillId="2" borderId="33" xfId="0" applyFill="1" applyBorder="1"/>
    <xf numFmtId="0" fontId="0" fillId="2" borderId="34" xfId="0" applyFill="1" applyBorder="1"/>
    <xf numFmtId="0" fontId="7" fillId="2" borderId="0" xfId="0" applyFont="1" applyFill="1" applyBorder="1" applyAlignment="1">
      <alignment horizontal="left" vertical="center" wrapText="1"/>
    </xf>
    <xf numFmtId="0" fontId="6" fillId="2" borderId="0" xfId="0" applyFont="1" applyFill="1" applyBorder="1" applyAlignment="1">
      <alignment vertical="center"/>
    </xf>
    <xf numFmtId="0" fontId="0" fillId="2" borderId="0" xfId="0" applyFill="1" applyBorder="1" applyAlignment="1">
      <alignment vertical="center"/>
    </xf>
    <xf numFmtId="0" fontId="4" fillId="2" borderId="33" xfId="1" applyFont="1" applyFill="1" applyBorder="1" applyAlignment="1">
      <alignment horizontal="center" vertical="center" wrapText="1"/>
    </xf>
    <xf numFmtId="0" fontId="5" fillId="2" borderId="0" xfId="0" applyFont="1" applyFill="1" applyBorder="1" applyAlignment="1" applyProtection="1">
      <alignment horizontal="left" vertical="center" wrapText="1"/>
      <protection locked="0"/>
    </xf>
    <xf numFmtId="0" fontId="1" fillId="2" borderId="0" xfId="1" applyFont="1" applyFill="1" applyBorder="1" applyAlignment="1">
      <alignment horizontal="center" vertical="center"/>
    </xf>
    <xf numFmtId="3" fontId="1" fillId="3" borderId="1" xfId="1" applyNumberFormat="1" applyFont="1" applyFill="1" applyBorder="1" applyAlignment="1">
      <alignment horizontal="center" vertical="center" wrapText="1"/>
    </xf>
    <xf numFmtId="3" fontId="1" fillId="3" borderId="1" xfId="1" applyNumberFormat="1" applyFont="1" applyFill="1" applyBorder="1" applyAlignment="1">
      <alignment horizontal="center" vertical="center"/>
    </xf>
    <xf numFmtId="0" fontId="9" fillId="2" borderId="0" xfId="1" applyFont="1" applyFill="1" applyBorder="1" applyAlignment="1">
      <alignment horizontal="right" vertical="center"/>
    </xf>
    <xf numFmtId="3" fontId="1" fillId="3" borderId="20" xfId="1" applyNumberFormat="1" applyFont="1" applyFill="1" applyBorder="1" applyAlignment="1">
      <alignment horizontal="center" vertical="center"/>
    </xf>
    <xf numFmtId="0" fontId="17" fillId="2" borderId="0" xfId="1" applyFont="1" applyFill="1" applyBorder="1" applyAlignment="1">
      <alignment horizontal="center" vertical="center" wrapText="1"/>
    </xf>
    <xf numFmtId="0" fontId="26" fillId="2" borderId="0" xfId="1" applyFont="1" applyFill="1" applyBorder="1" applyAlignment="1">
      <alignment vertical="center" wrapText="1"/>
    </xf>
    <xf numFmtId="0" fontId="1" fillId="2" borderId="33" xfId="1" applyFont="1" applyFill="1" applyBorder="1" applyAlignment="1">
      <alignment horizontal="center" vertical="center" wrapText="1"/>
    </xf>
    <xf numFmtId="3" fontId="1" fillId="3" borderId="17" xfId="1" applyNumberFormat="1" applyFont="1" applyFill="1" applyBorder="1" applyAlignment="1">
      <alignment horizontal="center" vertical="center"/>
    </xf>
    <xf numFmtId="0" fontId="9" fillId="2" borderId="36" xfId="1" applyFont="1" applyFill="1" applyBorder="1" applyAlignment="1">
      <alignment horizontal="right" vertical="center"/>
    </xf>
    <xf numFmtId="0" fontId="18" fillId="2" borderId="0" xfId="1" applyFont="1" applyFill="1" applyBorder="1" applyAlignment="1">
      <alignment horizontal="right" vertical="center"/>
    </xf>
    <xf numFmtId="0" fontId="12" fillId="0" borderId="14" xfId="0" applyFont="1" applyBorder="1" applyAlignment="1">
      <alignment horizontal="center" vertical="center"/>
    </xf>
    <xf numFmtId="0" fontId="12" fillId="0" borderId="53" xfId="0" applyFont="1" applyBorder="1" applyAlignment="1">
      <alignment horizontal="center" vertical="center"/>
    </xf>
    <xf numFmtId="3" fontId="28" fillId="2" borderId="44" xfId="0" applyNumberFormat="1" applyFont="1" applyFill="1" applyBorder="1" applyAlignment="1">
      <alignment horizontal="center" vertical="center"/>
    </xf>
    <xf numFmtId="3" fontId="28" fillId="3" borderId="45" xfId="0" applyNumberFormat="1" applyFont="1" applyFill="1" applyBorder="1" applyAlignment="1">
      <alignment horizontal="center" vertical="center"/>
    </xf>
    <xf numFmtId="3" fontId="25" fillId="2" borderId="43"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3" fontId="28" fillId="3" borderId="31"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0" fontId="13" fillId="0" borderId="65" xfId="0" applyFont="1" applyBorder="1" applyAlignment="1">
      <alignment horizontal="center" vertical="center" wrapText="1"/>
    </xf>
    <xf numFmtId="0" fontId="12" fillId="0" borderId="66" xfId="0" applyFont="1" applyBorder="1" applyAlignment="1">
      <alignment horizontal="center" vertical="center"/>
    </xf>
    <xf numFmtId="3" fontId="28" fillId="2" borderId="67"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12" fillId="0" borderId="68" xfId="0" applyFont="1" applyBorder="1" applyAlignment="1">
      <alignment horizontal="center" vertical="center"/>
    </xf>
    <xf numFmtId="3" fontId="5" fillId="7" borderId="0" xfId="0" applyNumberFormat="1" applyFont="1" applyFill="1" applyBorder="1" applyAlignment="1">
      <alignment horizontal="right" vertical="center" indent="1"/>
    </xf>
    <xf numFmtId="0" fontId="6" fillId="0" borderId="69" xfId="0" applyFont="1" applyBorder="1" applyAlignment="1">
      <alignment horizontal="left" vertical="center" indent="1"/>
    </xf>
    <xf numFmtId="0" fontId="6" fillId="0" borderId="70" xfId="0" applyFont="1" applyBorder="1" applyAlignment="1">
      <alignment horizontal="left" vertical="center" indent="1"/>
    </xf>
    <xf numFmtId="0" fontId="6" fillId="0" borderId="71" xfId="0" applyFont="1" applyBorder="1" applyAlignment="1">
      <alignment horizontal="left" vertical="center" indent="1"/>
    </xf>
    <xf numFmtId="0" fontId="12" fillId="0" borderId="72" xfId="0" applyFont="1" applyBorder="1" applyAlignment="1">
      <alignment horizontal="center" vertical="center"/>
    </xf>
    <xf numFmtId="0" fontId="0" fillId="0" borderId="0" xfId="0" applyBorder="1"/>
    <xf numFmtId="0" fontId="1" fillId="2" borderId="33" xfId="0" applyFont="1" applyFill="1" applyBorder="1" applyAlignment="1">
      <alignment vertical="center"/>
    </xf>
    <xf numFmtId="0" fontId="1" fillId="2" borderId="34" xfId="0" applyFont="1" applyFill="1" applyBorder="1" applyAlignment="1">
      <alignment vertical="center"/>
    </xf>
    <xf numFmtId="0" fontId="1" fillId="2" borderId="33" xfId="0" applyFont="1" applyFill="1" applyBorder="1"/>
    <xf numFmtId="0" fontId="6" fillId="7" borderId="0" xfId="0" applyFont="1" applyFill="1" applyBorder="1" applyAlignment="1">
      <alignment horizontal="center" vertical="top" wrapText="1"/>
    </xf>
    <xf numFmtId="0" fontId="1" fillId="0" borderId="1" xfId="0" applyFont="1" applyBorder="1" applyAlignment="1">
      <alignment horizontal="center" vertical="center"/>
    </xf>
    <xf numFmtId="0" fontId="1" fillId="2" borderId="35" xfId="0" applyFont="1" applyFill="1" applyBorder="1"/>
    <xf numFmtId="0" fontId="1" fillId="2" borderId="36" xfId="0" applyFont="1" applyFill="1" applyBorder="1"/>
    <xf numFmtId="0" fontId="1" fillId="2" borderId="37" xfId="0" applyFont="1" applyFill="1" applyBorder="1"/>
    <xf numFmtId="3" fontId="6" fillId="7" borderId="54" xfId="1" applyNumberFormat="1" applyFont="1" applyFill="1" applyBorder="1" applyAlignment="1">
      <alignment horizontal="center" vertical="center" wrapText="1"/>
    </xf>
    <xf numFmtId="3" fontId="6" fillId="7" borderId="55" xfId="1" applyNumberFormat="1" applyFont="1" applyFill="1" applyBorder="1" applyAlignment="1">
      <alignment horizontal="center" vertical="center" wrapText="1"/>
    </xf>
    <xf numFmtId="3" fontId="6" fillId="7" borderId="55" xfId="1" applyNumberFormat="1" applyFont="1" applyFill="1" applyBorder="1" applyAlignment="1">
      <alignment horizontal="center" vertical="center"/>
    </xf>
    <xf numFmtId="3" fontId="6" fillId="7" borderId="56" xfId="1" applyNumberFormat="1" applyFont="1" applyFill="1" applyBorder="1" applyAlignment="1">
      <alignment horizontal="center" vertical="center"/>
    </xf>
    <xf numFmtId="3" fontId="6" fillId="7" borderId="57" xfId="1" applyNumberFormat="1" applyFont="1" applyFill="1" applyBorder="1" applyAlignment="1">
      <alignment horizontal="center" vertical="center" wrapText="1"/>
    </xf>
    <xf numFmtId="0" fontId="12" fillId="0" borderId="79" xfId="0" applyFont="1" applyFill="1" applyBorder="1" applyAlignment="1">
      <alignment horizontal="center" vertical="center"/>
    </xf>
    <xf numFmtId="0" fontId="30" fillId="2" borderId="33" xfId="1" applyFont="1" applyFill="1" applyBorder="1" applyAlignment="1">
      <alignment horizontal="left" vertical="center" wrapText="1"/>
    </xf>
    <xf numFmtId="0" fontId="29" fillId="0" borderId="0" xfId="1" applyFont="1" applyAlignment="1">
      <alignment vertical="center"/>
    </xf>
    <xf numFmtId="0" fontId="29" fillId="2" borderId="33" xfId="1" applyFont="1" applyFill="1" applyBorder="1" applyAlignment="1">
      <alignment vertical="center"/>
    </xf>
    <xf numFmtId="0" fontId="29" fillId="0" borderId="0" xfId="1" applyFont="1" applyBorder="1" applyAlignment="1">
      <alignment vertical="center"/>
    </xf>
    <xf numFmtId="0" fontId="1" fillId="2" borderId="0" xfId="1" applyFont="1" applyFill="1" applyBorder="1" applyAlignment="1">
      <alignment vertical="center" wrapText="1"/>
    </xf>
    <xf numFmtId="0" fontId="1" fillId="2" borderId="0" xfId="0" applyFont="1" applyFill="1" applyBorder="1" applyAlignment="1" applyProtection="1">
      <alignment horizontal="center" vertical="center" wrapText="1"/>
      <protection locked="0"/>
    </xf>
    <xf numFmtId="1" fontId="1" fillId="3" borderId="1" xfId="0" applyNumberFormat="1" applyFont="1" applyFill="1" applyBorder="1" applyAlignment="1">
      <alignment horizontal="center" vertical="center" wrapText="1"/>
    </xf>
    <xf numFmtId="0" fontId="1" fillId="2" borderId="33" xfId="0" applyFont="1" applyFill="1" applyBorder="1" applyAlignment="1">
      <alignment vertical="center" wrapText="1"/>
    </xf>
    <xf numFmtId="0" fontId="1" fillId="2" borderId="34" xfId="0" applyFont="1" applyFill="1" applyBorder="1" applyAlignment="1">
      <alignment vertical="center" wrapText="1"/>
    </xf>
    <xf numFmtId="0" fontId="11" fillId="2" borderId="0" xfId="1" applyFont="1" applyFill="1" applyBorder="1" applyAlignment="1">
      <alignment vertical="center" wrapText="1"/>
    </xf>
    <xf numFmtId="0" fontId="11" fillId="2" borderId="0" xfId="1" applyFont="1" applyFill="1" applyBorder="1" applyAlignment="1">
      <alignment horizontal="left" vertical="center" wrapText="1"/>
    </xf>
    <xf numFmtId="165" fontId="1" fillId="3" borderId="1" xfId="0" applyNumberFormat="1" applyFont="1" applyFill="1" applyBorder="1" applyAlignment="1">
      <alignment horizontal="center" vertical="center" wrapText="1"/>
    </xf>
    <xf numFmtId="0" fontId="1" fillId="2" borderId="0" xfId="0" applyFont="1" applyFill="1" applyBorder="1" applyAlignment="1">
      <alignment vertical="center" wrapText="1"/>
    </xf>
    <xf numFmtId="165" fontId="1" fillId="2" borderId="1" xfId="0" applyNumberFormat="1" applyFont="1" applyFill="1" applyBorder="1" applyAlignment="1">
      <alignment horizontal="center" vertical="center" wrapText="1"/>
    </xf>
    <xf numFmtId="165" fontId="1" fillId="2" borderId="0" xfId="0" applyNumberFormat="1" applyFont="1" applyFill="1" applyBorder="1" applyAlignment="1">
      <alignment horizontal="center" vertical="center" wrapText="1"/>
    </xf>
    <xf numFmtId="0" fontId="1" fillId="0" borderId="0" xfId="1" applyFont="1" applyAlignment="1">
      <alignment vertical="center"/>
    </xf>
    <xf numFmtId="0" fontId="1" fillId="4" borderId="33" xfId="1" applyFont="1" applyFill="1" applyBorder="1" applyAlignment="1">
      <alignment vertical="center"/>
    </xf>
    <xf numFmtId="0" fontId="1" fillId="4" borderId="0" xfId="1" applyFont="1" applyFill="1" applyBorder="1" applyAlignment="1">
      <alignment vertical="center"/>
    </xf>
    <xf numFmtId="0" fontId="1" fillId="0" borderId="0" xfId="1" applyFont="1" applyBorder="1" applyAlignment="1">
      <alignment vertical="center"/>
    </xf>
    <xf numFmtId="0" fontId="6" fillId="4" borderId="0" xfId="1" applyFont="1" applyFill="1" applyBorder="1" applyAlignment="1">
      <alignment horizontal="center" vertical="center"/>
    </xf>
    <xf numFmtId="0" fontId="1" fillId="4" borderId="34" xfId="1" applyFont="1" applyFill="1" applyBorder="1" applyAlignment="1">
      <alignment vertical="center"/>
    </xf>
    <xf numFmtId="0" fontId="1" fillId="4" borderId="33" xfId="1" applyFont="1" applyFill="1" applyBorder="1" applyAlignment="1">
      <alignment horizontal="center"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34" xfId="1" applyFont="1" applyFill="1" applyBorder="1" applyAlignment="1">
      <alignment horizontal="center" vertical="center"/>
    </xf>
    <xf numFmtId="0" fontId="1" fillId="0" borderId="0" xfId="1" applyFont="1" applyAlignment="1">
      <alignment horizontal="center" vertical="center"/>
    </xf>
    <xf numFmtId="0" fontId="1" fillId="4" borderId="0" xfId="1" applyFont="1" applyFill="1" applyBorder="1" applyAlignment="1"/>
    <xf numFmtId="0" fontId="1" fillId="4" borderId="10" xfId="1" applyFont="1" applyFill="1" applyBorder="1" applyAlignment="1">
      <alignment horizontal="left" vertical="center"/>
    </xf>
    <xf numFmtId="0" fontId="1" fillId="4" borderId="10" xfId="1" applyFont="1" applyFill="1" applyBorder="1" applyAlignment="1">
      <alignment vertical="center"/>
    </xf>
    <xf numFmtId="0" fontId="1" fillId="0" borderId="33" xfId="1" applyFont="1" applyBorder="1" applyAlignment="1">
      <alignment vertical="center"/>
    </xf>
    <xf numFmtId="0" fontId="1" fillId="4" borderId="35" xfId="1" applyFont="1" applyFill="1" applyBorder="1" applyAlignment="1">
      <alignment vertical="center"/>
    </xf>
    <xf numFmtId="0" fontId="1" fillId="4" borderId="36" xfId="1" applyFont="1" applyFill="1" applyBorder="1" applyAlignment="1">
      <alignment vertical="center"/>
    </xf>
    <xf numFmtId="0" fontId="1" fillId="4" borderId="37" xfId="1" applyFont="1" applyFill="1" applyBorder="1" applyAlignment="1">
      <alignment vertical="center"/>
    </xf>
    <xf numFmtId="0" fontId="1" fillId="0" borderId="0" xfId="1" applyFont="1" applyFill="1" applyAlignment="1">
      <alignment vertical="center"/>
    </xf>
    <xf numFmtId="0" fontId="1" fillId="2" borderId="33" xfId="1" applyFont="1" applyFill="1" applyBorder="1" applyAlignment="1">
      <alignment horizontal="center" vertical="center"/>
    </xf>
    <xf numFmtId="0" fontId="1" fillId="2" borderId="34" xfId="1" applyFont="1" applyFill="1" applyBorder="1" applyAlignment="1">
      <alignment vertical="center" wrapText="1"/>
    </xf>
    <xf numFmtId="0" fontId="1" fillId="2" borderId="33" xfId="1" applyFont="1" applyFill="1" applyBorder="1" applyAlignment="1">
      <alignment vertical="center"/>
    </xf>
    <xf numFmtId="0" fontId="12" fillId="2" borderId="0" xfId="1" applyFont="1" applyFill="1" applyBorder="1" applyAlignment="1">
      <alignment vertical="center"/>
    </xf>
    <xf numFmtId="0" fontId="32" fillId="4" borderId="1" xfId="1" applyFont="1" applyFill="1" applyBorder="1" applyAlignment="1">
      <alignment horizontal="center" vertical="center" wrapText="1"/>
    </xf>
    <xf numFmtId="0" fontId="32" fillId="4" borderId="20" xfId="1" applyFont="1" applyFill="1" applyBorder="1" applyAlignment="1">
      <alignment horizontal="center" vertical="center" wrapText="1"/>
    </xf>
    <xf numFmtId="0" fontId="1" fillId="2" borderId="34" xfId="1" applyFont="1" applyFill="1" applyBorder="1" applyAlignment="1">
      <alignment vertical="center"/>
    </xf>
    <xf numFmtId="0" fontId="3" fillId="3" borderId="20" xfId="1" applyNumberFormat="1" applyFont="1" applyFill="1" applyBorder="1" applyAlignment="1" applyProtection="1">
      <alignment horizontal="left" vertical="center" wrapText="1"/>
      <protection locked="0"/>
    </xf>
    <xf numFmtId="0" fontId="11" fillId="3" borderId="1" xfId="1" applyNumberFormat="1" applyFont="1" applyFill="1" applyBorder="1" applyAlignment="1" applyProtection="1">
      <alignment horizontal="left" vertical="center" wrapText="1"/>
      <protection locked="0"/>
    </xf>
    <xf numFmtId="3" fontId="1" fillId="3" borderId="1" xfId="1" applyNumberFormat="1" applyFont="1" applyFill="1" applyBorder="1" applyAlignment="1" applyProtection="1">
      <alignment horizontal="center" vertical="center"/>
      <protection locked="0"/>
    </xf>
    <xf numFmtId="0" fontId="1" fillId="3" borderId="1" xfId="1" applyNumberFormat="1" applyFont="1" applyFill="1" applyBorder="1" applyAlignment="1" applyProtection="1">
      <alignment horizontal="left" vertical="center" wrapText="1"/>
      <protection locked="0"/>
    </xf>
    <xf numFmtId="0" fontId="32" fillId="2" borderId="0" xfId="1" applyFont="1" applyFill="1" applyBorder="1" applyAlignment="1">
      <alignment horizontal="left" vertical="center"/>
    </xf>
    <xf numFmtId="0" fontId="6" fillId="2" borderId="0" xfId="1" applyFont="1" applyFill="1" applyBorder="1" applyAlignment="1" applyProtection="1">
      <alignment horizontal="center" vertical="center"/>
      <protection locked="0"/>
    </xf>
    <xf numFmtId="3" fontId="6" fillId="2" borderId="1" xfId="1" applyNumberFormat="1" applyFont="1" applyFill="1" applyBorder="1" applyAlignment="1">
      <alignment horizontal="center" vertical="center"/>
    </xf>
    <xf numFmtId="0" fontId="1" fillId="2" borderId="35" xfId="1" applyFont="1" applyFill="1" applyBorder="1" applyAlignment="1">
      <alignment vertical="center"/>
    </xf>
    <xf numFmtId="0" fontId="1" fillId="2" borderId="36" xfId="1" applyFont="1" applyFill="1" applyBorder="1" applyAlignment="1">
      <alignment vertical="center"/>
    </xf>
    <xf numFmtId="0" fontId="1" fillId="2" borderId="37" xfId="1" applyFont="1" applyFill="1" applyBorder="1" applyAlignment="1">
      <alignment vertical="center"/>
    </xf>
    <xf numFmtId="0" fontId="1" fillId="0" borderId="0" xfId="1" applyFont="1" applyFill="1" applyBorder="1" applyAlignment="1">
      <alignment vertical="center"/>
    </xf>
    <xf numFmtId="0" fontId="1" fillId="2" borderId="33" xfId="1" applyFont="1" applyFill="1" applyBorder="1" applyAlignment="1">
      <alignment horizontal="right" vertical="top"/>
    </xf>
    <xf numFmtId="0" fontId="10" fillId="2" borderId="34" xfId="1" applyFont="1" applyFill="1" applyBorder="1" applyAlignment="1">
      <alignment horizontal="left" vertical="center" wrapText="1"/>
    </xf>
    <xf numFmtId="0" fontId="1" fillId="2" borderId="0" xfId="1" applyFont="1" applyFill="1" applyBorder="1" applyAlignment="1">
      <alignment vertical="center"/>
    </xf>
    <xf numFmtId="4" fontId="1" fillId="3" borderId="1" xfId="1" applyNumberFormat="1" applyFont="1" applyFill="1" applyBorder="1" applyAlignment="1" applyProtection="1">
      <alignment horizontal="center" vertical="center"/>
      <protection locked="0"/>
    </xf>
    <xf numFmtId="0" fontId="1" fillId="3" borderId="0" xfId="1" applyFont="1" applyFill="1" applyBorder="1" applyAlignment="1">
      <alignment vertical="center"/>
    </xf>
    <xf numFmtId="0" fontId="1" fillId="2" borderId="34" xfId="1" applyFont="1" applyFill="1" applyBorder="1" applyAlignment="1">
      <alignment horizontal="center" vertical="center"/>
    </xf>
    <xf numFmtId="0" fontId="17" fillId="2" borderId="34" xfId="1" applyFont="1" applyFill="1" applyBorder="1" applyAlignment="1">
      <alignment vertical="center" wrapText="1"/>
    </xf>
    <xf numFmtId="3" fontId="6" fillId="7" borderId="17" xfId="1" applyNumberFormat="1" applyFont="1" applyFill="1" applyBorder="1" applyAlignment="1">
      <alignment horizontal="center" vertical="center"/>
    </xf>
    <xf numFmtId="3" fontId="6" fillId="7" borderId="58" xfId="1" applyNumberFormat="1" applyFont="1" applyFill="1" applyBorder="1" applyAlignment="1">
      <alignment horizontal="center" vertical="center"/>
    </xf>
    <xf numFmtId="0" fontId="3" fillId="2" borderId="33" xfId="1" applyFont="1" applyFill="1" applyBorder="1" applyAlignment="1">
      <alignment horizontal="center" vertical="center" wrapText="1"/>
    </xf>
    <xf numFmtId="2" fontId="11" fillId="2" borderId="0" xfId="1" applyNumberFormat="1" applyFont="1" applyFill="1" applyBorder="1" applyAlignment="1">
      <alignment horizontal="center" vertical="center" wrapText="1"/>
    </xf>
    <xf numFmtId="4" fontId="1" fillId="2" borderId="0" xfId="1" applyNumberFormat="1" applyFont="1" applyFill="1" applyBorder="1" applyAlignment="1">
      <alignment horizontal="center" vertical="center"/>
    </xf>
    <xf numFmtId="0" fontId="1" fillId="2" borderId="0" xfId="1" applyFont="1" applyFill="1" applyBorder="1" applyAlignment="1">
      <alignment vertical="center" wrapText="1"/>
    </xf>
    <xf numFmtId="1" fontId="1" fillId="2" borderId="34" xfId="0" applyNumberFormat="1" applyFont="1" applyFill="1" applyBorder="1" applyAlignment="1">
      <alignment vertical="center"/>
    </xf>
    <xf numFmtId="0" fontId="32" fillId="2" borderId="36" xfId="1" applyFont="1" applyFill="1" applyBorder="1" applyAlignment="1">
      <alignment vertical="center"/>
    </xf>
    <xf numFmtId="1" fontId="1" fillId="2" borderId="37" xfId="0" applyNumberFormat="1" applyFont="1" applyFill="1" applyBorder="1" applyAlignment="1">
      <alignment vertical="center"/>
    </xf>
    <xf numFmtId="3" fontId="1" fillId="3" borderId="29" xfId="1" applyNumberFormat="1" applyFont="1" applyFill="1" applyBorder="1" applyAlignment="1">
      <alignment horizontal="center" vertical="center" wrapText="1"/>
    </xf>
    <xf numFmtId="0" fontId="1" fillId="7" borderId="34" xfId="1" applyFont="1" applyFill="1" applyBorder="1" applyAlignment="1">
      <alignment vertical="center"/>
    </xf>
    <xf numFmtId="1" fontId="1" fillId="2" borderId="0" xfId="0" applyNumberFormat="1" applyFont="1" applyFill="1" applyBorder="1" applyAlignment="1">
      <alignment vertical="center"/>
    </xf>
    <xf numFmtId="1" fontId="1" fillId="2" borderId="36" xfId="0" applyNumberFormat="1" applyFont="1" applyFill="1" applyBorder="1" applyAlignment="1">
      <alignment vertical="center"/>
    </xf>
    <xf numFmtId="0" fontId="10" fillId="2" borderId="38" xfId="1" applyFont="1" applyFill="1" applyBorder="1" applyAlignment="1">
      <alignment horizontal="left" vertical="center" wrapText="1"/>
    </xf>
    <xf numFmtId="0" fontId="26" fillId="2" borderId="34" xfId="1" applyFont="1" applyFill="1" applyBorder="1" applyAlignment="1">
      <alignment horizontal="right" vertical="center" wrapText="1"/>
    </xf>
    <xf numFmtId="3" fontId="5" fillId="2" borderId="0" xfId="0" applyNumberFormat="1" applyFont="1" applyFill="1" applyBorder="1" applyAlignment="1">
      <alignment horizontal="right" vertical="center" indent="1"/>
    </xf>
    <xf numFmtId="3" fontId="14" fillId="2" borderId="0" xfId="0" applyNumberFormat="1" applyFont="1" applyFill="1" applyBorder="1" applyAlignment="1">
      <alignment horizontal="right" vertical="center" indent="1"/>
    </xf>
    <xf numFmtId="3" fontId="17" fillId="2" borderId="87" xfId="1" applyNumberFormat="1" applyFont="1" applyFill="1" applyBorder="1" applyAlignment="1">
      <alignment horizontal="center" vertical="center" wrapText="1"/>
    </xf>
    <xf numFmtId="0" fontId="1" fillId="7" borderId="0" xfId="1" applyFont="1" applyFill="1" applyBorder="1" applyAlignment="1">
      <alignment vertical="center"/>
    </xf>
    <xf numFmtId="0" fontId="17" fillId="8" borderId="1" xfId="1" applyFont="1" applyFill="1" applyBorder="1" applyAlignment="1">
      <alignment horizontal="center" vertical="center" wrapText="1"/>
    </xf>
    <xf numFmtId="3" fontId="17" fillId="8" borderId="1" xfId="1" applyNumberFormat="1" applyFont="1" applyFill="1" applyBorder="1" applyAlignment="1">
      <alignment horizontal="center" vertical="center" wrapText="1"/>
    </xf>
    <xf numFmtId="0" fontId="35" fillId="2" borderId="33" xfId="1" applyFont="1" applyFill="1" applyBorder="1" applyAlignment="1">
      <alignment horizontal="center" vertical="center" wrapText="1"/>
    </xf>
    <xf numFmtId="0" fontId="35" fillId="2" borderId="0" xfId="1" applyFont="1" applyFill="1" applyBorder="1" applyAlignment="1">
      <alignment vertical="center"/>
    </xf>
    <xf numFmtId="0" fontId="35" fillId="2" borderId="33" xfId="1" applyFont="1" applyFill="1" applyBorder="1" applyAlignment="1">
      <alignment horizontal="center" vertical="center"/>
    </xf>
    <xf numFmtId="0" fontId="35" fillId="7" borderId="0" xfId="1" applyFont="1" applyFill="1" applyBorder="1" applyAlignment="1">
      <alignment vertical="center"/>
    </xf>
    <xf numFmtId="3" fontId="1" fillId="3" borderId="51" xfId="1" applyNumberFormat="1" applyFont="1" applyFill="1" applyBorder="1" applyAlignment="1">
      <alignment horizontal="center" vertical="center" wrapText="1"/>
    </xf>
    <xf numFmtId="3" fontId="1" fillId="3" borderId="14" xfId="1" applyNumberFormat="1" applyFont="1" applyFill="1" applyBorder="1" applyAlignment="1">
      <alignment horizontal="center" vertical="center" wrapText="1"/>
    </xf>
    <xf numFmtId="3" fontId="1" fillId="3" borderId="14" xfId="1" applyNumberFormat="1" applyFont="1" applyFill="1" applyBorder="1" applyAlignment="1">
      <alignment horizontal="center" vertical="center"/>
    </xf>
    <xf numFmtId="3" fontId="1" fillId="3" borderId="50" xfId="1" applyNumberFormat="1" applyFont="1" applyFill="1" applyBorder="1" applyAlignment="1">
      <alignment horizontal="center" vertical="center"/>
    </xf>
    <xf numFmtId="3" fontId="1" fillId="3" borderId="19" xfId="1" applyNumberFormat="1" applyFont="1" applyFill="1" applyBorder="1" applyAlignment="1">
      <alignment horizontal="center" vertical="center"/>
    </xf>
    <xf numFmtId="3" fontId="6" fillId="7" borderId="6" xfId="1" applyNumberFormat="1" applyFont="1" applyFill="1" applyBorder="1" applyAlignment="1">
      <alignment horizontal="center" vertical="center" wrapText="1"/>
    </xf>
    <xf numFmtId="3" fontId="6" fillId="7" borderId="7" xfId="1" applyNumberFormat="1" applyFont="1" applyFill="1" applyBorder="1" applyAlignment="1">
      <alignment horizontal="center" vertical="center" wrapText="1"/>
    </xf>
    <xf numFmtId="3" fontId="6" fillId="7" borderId="7" xfId="1" applyNumberFormat="1" applyFont="1" applyFill="1" applyBorder="1" applyAlignment="1">
      <alignment horizontal="center" vertical="center"/>
    </xf>
    <xf numFmtId="3" fontId="6" fillId="7" borderId="88" xfId="1" applyNumberFormat="1" applyFont="1" applyFill="1" applyBorder="1" applyAlignment="1">
      <alignment horizontal="center" vertical="center" wrapText="1"/>
    </xf>
    <xf numFmtId="3" fontId="6" fillId="7" borderId="8" xfId="1" applyNumberFormat="1" applyFont="1" applyFill="1" applyBorder="1" applyAlignment="1">
      <alignment horizontal="center" vertical="center"/>
    </xf>
    <xf numFmtId="1" fontId="7" fillId="3" borderId="3" xfId="0" applyNumberFormat="1" applyFont="1" applyFill="1" applyBorder="1" applyAlignment="1">
      <alignment horizontal="right" vertical="center" indent="1"/>
    </xf>
    <xf numFmtId="1" fontId="7" fillId="3" borderId="69" xfId="0" applyNumberFormat="1" applyFont="1" applyFill="1" applyBorder="1" applyAlignment="1">
      <alignment horizontal="right" vertical="center" indent="1"/>
    </xf>
    <xf numFmtId="1" fontId="15" fillId="3" borderId="80" xfId="0" applyNumberFormat="1" applyFont="1" applyFill="1" applyBorder="1" applyAlignment="1">
      <alignment horizontal="right" vertical="center" indent="1"/>
    </xf>
    <xf numFmtId="1" fontId="7" fillId="3" borderId="4" xfId="0" applyNumberFormat="1" applyFont="1" applyFill="1" applyBorder="1" applyAlignment="1">
      <alignment horizontal="right" vertical="center" indent="1"/>
    </xf>
    <xf numFmtId="1" fontId="7" fillId="3" borderId="70" xfId="0" applyNumberFormat="1" applyFont="1" applyFill="1" applyBorder="1" applyAlignment="1">
      <alignment horizontal="right" vertical="center" indent="1"/>
    </xf>
    <xf numFmtId="1" fontId="15" fillId="3" borderId="81" xfId="0" applyNumberFormat="1" applyFont="1" applyFill="1" applyBorder="1" applyAlignment="1">
      <alignment horizontal="right" vertical="center" indent="1"/>
    </xf>
    <xf numFmtId="1" fontId="7" fillId="3" borderId="73" xfId="0" applyNumberFormat="1" applyFont="1" applyFill="1" applyBorder="1" applyAlignment="1">
      <alignment horizontal="right" vertical="center" indent="1"/>
    </xf>
    <xf numFmtId="1" fontId="7" fillId="3" borderId="74" xfId="0" applyNumberFormat="1" applyFont="1" applyFill="1" applyBorder="1" applyAlignment="1">
      <alignment horizontal="right" vertical="center" indent="1"/>
    </xf>
    <xf numFmtId="1" fontId="15" fillId="3" borderId="82" xfId="0" applyNumberFormat="1" applyFont="1" applyFill="1" applyBorder="1" applyAlignment="1">
      <alignment horizontal="right" vertical="center" indent="1"/>
    </xf>
    <xf numFmtId="0" fontId="27" fillId="2" borderId="0" xfId="0" applyFont="1" applyFill="1" applyBorder="1" applyAlignment="1">
      <alignment vertical="center" wrapText="1"/>
    </xf>
    <xf numFmtId="0" fontId="27" fillId="2" borderId="34" xfId="0" applyFont="1" applyFill="1" applyBorder="1" applyAlignment="1">
      <alignment vertical="center" wrapText="1"/>
    </xf>
    <xf numFmtId="0" fontId="10" fillId="2" borderId="34" xfId="0" applyFont="1" applyFill="1" applyBorder="1" applyAlignment="1">
      <alignment vertical="center" wrapText="1"/>
    </xf>
    <xf numFmtId="0" fontId="26" fillId="2" borderId="34" xfId="1" applyFont="1" applyFill="1" applyBorder="1" applyAlignment="1">
      <alignment vertical="center" wrapText="1"/>
    </xf>
    <xf numFmtId="0" fontId="1" fillId="2" borderId="0" xfId="1" applyFont="1" applyFill="1" applyBorder="1" applyAlignment="1">
      <alignment horizontal="left" vertical="top" wrapText="1"/>
    </xf>
    <xf numFmtId="0" fontId="1" fillId="2" borderId="36" xfId="1" applyFont="1" applyFill="1" applyBorder="1" applyAlignment="1">
      <alignment vertical="center" wrapText="1"/>
    </xf>
    <xf numFmtId="0" fontId="19" fillId="2" borderId="48" xfId="0" applyFont="1" applyFill="1" applyBorder="1" applyAlignment="1">
      <alignment horizontal="left" vertical="top" wrapText="1"/>
    </xf>
    <xf numFmtId="0" fontId="1" fillId="2" borderId="36" xfId="1" applyFont="1" applyFill="1" applyBorder="1" applyAlignment="1">
      <alignment vertical="center" wrapText="1"/>
    </xf>
    <xf numFmtId="0" fontId="13" fillId="0" borderId="29" xfId="0" applyFont="1" applyBorder="1" applyAlignment="1">
      <alignment horizontal="center" vertical="center" wrapText="1"/>
    </xf>
    <xf numFmtId="164" fontId="4" fillId="2" borderId="33" xfId="1" applyNumberFormat="1" applyFont="1" applyFill="1" applyBorder="1" applyAlignment="1">
      <alignment horizontal="center" vertical="center" wrapText="1"/>
    </xf>
    <xf numFmtId="0" fontId="4" fillId="2" borderId="0" xfId="1" applyFont="1" applyFill="1" applyBorder="1" applyAlignment="1">
      <alignment vertical="center" wrapText="1"/>
    </xf>
    <xf numFmtId="4" fontId="4" fillId="2" borderId="0" xfId="1" applyNumberFormat="1" applyFont="1" applyFill="1" applyBorder="1" applyAlignment="1" applyProtection="1">
      <alignment horizontal="center" vertical="center" wrapText="1"/>
      <protection locked="0"/>
    </xf>
    <xf numFmtId="1" fontId="4" fillId="3" borderId="1" xfId="1" applyNumberFormat="1" applyFont="1" applyFill="1" applyBorder="1" applyAlignment="1" applyProtection="1">
      <alignment horizontal="center" vertical="center" wrapText="1"/>
      <protection locked="0"/>
    </xf>
    <xf numFmtId="0" fontId="4" fillId="2" borderId="0" xfId="1" applyFont="1" applyFill="1" applyBorder="1" applyAlignment="1">
      <alignment horizontal="center" vertical="center" wrapText="1"/>
    </xf>
    <xf numFmtId="0" fontId="4" fillId="2" borderId="0" xfId="1" applyFont="1" applyFill="1" applyBorder="1" applyAlignment="1">
      <alignment horizontal="left" vertical="center" wrapText="1"/>
    </xf>
    <xf numFmtId="0" fontId="1" fillId="2" borderId="33" xfId="1" applyFont="1" applyFill="1" applyBorder="1" applyAlignment="1">
      <alignment horizontal="left" vertical="top" wrapText="1"/>
    </xf>
    <xf numFmtId="0" fontId="1" fillId="2" borderId="35" xfId="1" applyFont="1" applyFill="1" applyBorder="1" applyAlignment="1">
      <alignment horizontal="center" vertical="top"/>
    </xf>
    <xf numFmtId="0" fontId="10" fillId="2" borderId="33" xfId="1" applyFont="1" applyFill="1" applyBorder="1" applyAlignment="1">
      <alignment vertical="center" wrapText="1"/>
    </xf>
    <xf numFmtId="0" fontId="10" fillId="2" borderId="0" xfId="1" applyFont="1" applyFill="1" applyBorder="1" applyAlignment="1">
      <alignment vertical="center" wrapText="1"/>
    </xf>
    <xf numFmtId="0" fontId="19" fillId="2" borderId="0" xfId="1" applyFont="1" applyFill="1" applyBorder="1" applyAlignment="1">
      <alignment vertical="center" wrapText="1"/>
    </xf>
    <xf numFmtId="0" fontId="19" fillId="2" borderId="38" xfId="0" applyFont="1" applyFill="1" applyBorder="1" applyAlignment="1">
      <alignment vertical="top" wrapText="1"/>
    </xf>
    <xf numFmtId="0" fontId="19" fillId="2" borderId="0" xfId="0" applyFont="1" applyFill="1" applyBorder="1" applyAlignment="1">
      <alignment vertical="top" wrapText="1"/>
    </xf>
    <xf numFmtId="0" fontId="19" fillId="2" borderId="34" xfId="0" applyFont="1" applyFill="1" applyBorder="1" applyAlignment="1">
      <alignment vertical="top" wrapText="1"/>
    </xf>
    <xf numFmtId="0" fontId="1" fillId="7" borderId="36" xfId="1" applyFont="1" applyFill="1" applyBorder="1" applyAlignment="1">
      <alignment horizontal="left" vertical="center" wrapText="1"/>
    </xf>
    <xf numFmtId="3" fontId="1" fillId="2" borderId="36" xfId="1" applyNumberFormat="1" applyFont="1" applyFill="1" applyBorder="1" applyAlignment="1" applyProtection="1">
      <alignment horizontal="center" vertical="center"/>
      <protection locked="0"/>
    </xf>
    <xf numFmtId="3" fontId="1" fillId="7" borderId="36" xfId="1" applyNumberFormat="1" applyFont="1" applyFill="1" applyBorder="1" applyAlignment="1" applyProtection="1">
      <alignment horizontal="center" vertical="center"/>
      <protection locked="0"/>
    </xf>
    <xf numFmtId="0" fontId="23" fillId="2" borderId="0" xfId="0" applyFont="1" applyFill="1" applyBorder="1" applyAlignment="1">
      <alignment horizontal="left" vertical="center" wrapText="1"/>
    </xf>
    <xf numFmtId="3" fontId="5" fillId="2" borderId="7" xfId="0" applyNumberFormat="1" applyFont="1" applyFill="1" applyBorder="1" applyAlignment="1">
      <alignment horizontal="center" vertical="center"/>
    </xf>
    <xf numFmtId="1" fontId="5" fillId="2" borderId="7" xfId="0" applyNumberFormat="1" applyFont="1" applyFill="1" applyBorder="1" applyAlignment="1">
      <alignment horizontal="center" vertical="center"/>
    </xf>
    <xf numFmtId="0" fontId="24" fillId="2" borderId="34" xfId="1" applyFont="1" applyFill="1" applyBorder="1" applyAlignment="1">
      <alignment horizontal="left" vertical="center" wrapText="1"/>
    </xf>
    <xf numFmtId="0" fontId="9" fillId="2" borderId="34" xfId="0" applyFont="1" applyFill="1" applyBorder="1" applyAlignment="1">
      <alignment horizontal="left" vertical="center" wrapText="1"/>
    </xf>
    <xf numFmtId="0" fontId="6" fillId="7" borderId="34" xfId="0" applyFont="1" applyFill="1" applyBorder="1" applyAlignment="1">
      <alignment horizontal="center" vertical="top" wrapText="1"/>
    </xf>
    <xf numFmtId="0" fontId="19" fillId="2" borderId="0" xfId="1" applyFont="1" applyFill="1" applyBorder="1" applyAlignment="1">
      <alignment horizontal="center" vertical="center" wrapText="1"/>
    </xf>
    <xf numFmtId="0" fontId="29" fillId="2" borderId="0" xfId="1" applyFont="1" applyFill="1" applyBorder="1" applyAlignment="1">
      <alignment vertical="center" wrapText="1"/>
    </xf>
    <xf numFmtId="0" fontId="11" fillId="2" borderId="0" xfId="1" applyFont="1" applyFill="1" applyBorder="1" applyAlignment="1">
      <alignment horizontal="right" vertical="center" wrapText="1"/>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1" fillId="2" borderId="35" xfId="1" applyFont="1" applyFill="1" applyBorder="1" applyAlignment="1">
      <alignment horizontal="center" vertical="center"/>
    </xf>
    <xf numFmtId="0" fontId="19" fillId="2" borderId="36" xfId="1" applyFont="1" applyFill="1" applyBorder="1" applyAlignment="1">
      <alignment vertical="center" wrapText="1"/>
    </xf>
    <xf numFmtId="0" fontId="10" fillId="2" borderId="36" xfId="1" applyFont="1" applyFill="1" applyBorder="1" applyAlignment="1">
      <alignment vertical="center" wrapText="1"/>
    </xf>
    <xf numFmtId="0" fontId="23" fillId="2" borderId="34" xfId="1" applyFont="1" applyFill="1" applyBorder="1" applyAlignment="1">
      <alignment horizontal="left" vertical="center" wrapText="1"/>
    </xf>
    <xf numFmtId="0" fontId="32" fillId="2" borderId="0" xfId="1" applyFont="1" applyFill="1" applyBorder="1" applyAlignment="1">
      <alignment vertical="center"/>
    </xf>
    <xf numFmtId="1" fontId="4" fillId="7" borderId="1" xfId="1" applyNumberFormat="1" applyFont="1" applyFill="1" applyBorder="1" applyAlignment="1" applyProtection="1">
      <alignment horizontal="center" vertical="center" wrapText="1"/>
      <protection locked="0"/>
    </xf>
    <xf numFmtId="1" fontId="10" fillId="2" borderId="0" xfId="1" applyNumberFormat="1" applyFont="1" applyFill="1" applyBorder="1" applyAlignment="1">
      <alignment vertical="center" wrapText="1"/>
    </xf>
    <xf numFmtId="3" fontId="4" fillId="3" borderId="1" xfId="1" applyNumberFormat="1" applyFont="1" applyFill="1" applyBorder="1" applyAlignment="1" applyProtection="1">
      <alignment horizontal="center" vertical="center" wrapText="1"/>
      <protection locked="0"/>
    </xf>
    <xf numFmtId="1" fontId="38" fillId="2" borderId="1" xfId="1" applyNumberFormat="1" applyFont="1" applyFill="1" applyBorder="1" applyAlignment="1" applyProtection="1">
      <alignment horizontal="center" vertical="center" wrapText="1"/>
      <protection locked="0"/>
    </xf>
    <xf numFmtId="1" fontId="1" fillId="2" borderId="0" xfId="1" applyNumberFormat="1" applyFont="1" applyFill="1" applyBorder="1" applyAlignment="1">
      <alignment horizontal="left" vertical="top" wrapText="1"/>
    </xf>
    <xf numFmtId="2" fontId="1" fillId="2" borderId="1" xfId="1" applyNumberFormat="1" applyFont="1" applyFill="1" applyBorder="1" applyAlignment="1">
      <alignment horizontal="center" vertical="center"/>
    </xf>
    <xf numFmtId="3" fontId="28" fillId="2" borderId="102" xfId="0" applyNumberFormat="1" applyFont="1" applyFill="1" applyBorder="1" applyAlignment="1">
      <alignment horizontal="center" vertical="center"/>
    </xf>
    <xf numFmtId="3" fontId="25" fillId="2" borderId="106" xfId="0" applyNumberFormat="1" applyFont="1" applyFill="1" applyBorder="1" applyAlignment="1">
      <alignment horizontal="center" vertical="center"/>
    </xf>
    <xf numFmtId="3" fontId="28" fillId="2" borderId="105" xfId="0" applyNumberFormat="1" applyFont="1" applyFill="1" applyBorder="1" applyAlignment="1">
      <alignment horizontal="center" vertical="center"/>
    </xf>
    <xf numFmtId="3" fontId="28" fillId="3" borderId="107" xfId="0" applyNumberFormat="1" applyFont="1" applyFill="1" applyBorder="1" applyAlignment="1">
      <alignment horizontal="center" vertical="center"/>
    </xf>
    <xf numFmtId="3" fontId="28" fillId="3" borderId="108" xfId="0" applyNumberFormat="1" applyFont="1" applyFill="1" applyBorder="1" applyAlignment="1">
      <alignment horizontal="center" vertical="center"/>
    </xf>
    <xf numFmtId="3" fontId="29" fillId="7" borderId="103" xfId="0" applyNumberFormat="1" applyFont="1" applyFill="1" applyBorder="1" applyAlignment="1">
      <alignment horizontal="center" vertical="center"/>
    </xf>
    <xf numFmtId="3" fontId="5" fillId="7" borderId="11" xfId="0" applyNumberFormat="1" applyFont="1" applyFill="1" applyBorder="1" applyAlignment="1">
      <alignment horizontal="center" vertical="center"/>
    </xf>
    <xf numFmtId="3" fontId="5" fillId="7" borderId="30" xfId="0" applyNumberFormat="1" applyFont="1" applyFill="1" applyBorder="1" applyAlignment="1">
      <alignment horizontal="center" vertical="center"/>
    </xf>
    <xf numFmtId="3" fontId="5" fillId="7" borderId="32" xfId="0" applyNumberFormat="1" applyFont="1" applyFill="1" applyBorder="1" applyAlignment="1">
      <alignment horizontal="center" vertical="center"/>
    </xf>
    <xf numFmtId="3" fontId="5" fillId="7" borderId="104" xfId="0" applyNumberFormat="1" applyFont="1" applyFill="1" applyBorder="1" applyAlignment="1">
      <alignment horizontal="center" vertical="center"/>
    </xf>
    <xf numFmtId="0" fontId="19" fillId="7" borderId="1" xfId="1" applyFont="1" applyFill="1" applyBorder="1" applyAlignment="1">
      <alignment horizontal="center" vertical="center" wrapText="1"/>
    </xf>
    <xf numFmtId="0" fontId="19" fillId="2" borderId="12" xfId="1" applyFont="1" applyFill="1" applyBorder="1" applyAlignment="1">
      <alignment horizontal="left" vertical="center" wrapText="1"/>
    </xf>
    <xf numFmtId="0" fontId="1" fillId="3" borderId="1" xfId="1" applyFont="1" applyFill="1" applyBorder="1" applyAlignment="1">
      <alignment horizontal="left" vertical="center"/>
    </xf>
    <xf numFmtId="0" fontId="6" fillId="3" borderId="1" xfId="1" applyFont="1" applyFill="1" applyBorder="1" applyAlignment="1">
      <alignment horizontal="center" vertical="center"/>
    </xf>
    <xf numFmtId="0" fontId="32" fillId="2" borderId="36" xfId="1" applyFont="1" applyFill="1" applyBorder="1" applyAlignment="1">
      <alignment vertical="top"/>
    </xf>
    <xf numFmtId="165" fontId="1" fillId="2" borderId="1" xfId="2" applyNumberFormat="1" applyFont="1" applyFill="1" applyBorder="1" applyAlignment="1">
      <alignment horizontal="center" vertical="center"/>
    </xf>
    <xf numFmtId="1" fontId="6" fillId="6" borderId="3" xfId="0" applyNumberFormat="1" applyFont="1" applyFill="1" applyBorder="1" applyAlignment="1">
      <alignment horizontal="center" vertical="center"/>
    </xf>
    <xf numFmtId="1" fontId="6" fillId="6" borderId="4" xfId="0" applyNumberFormat="1" applyFont="1" applyFill="1" applyBorder="1" applyAlignment="1">
      <alignment horizontal="center" vertical="center"/>
    </xf>
    <xf numFmtId="0" fontId="42" fillId="2" borderId="0" xfId="1" applyFont="1" applyFill="1" applyBorder="1" applyAlignment="1">
      <alignment vertical="center" wrapText="1"/>
    </xf>
    <xf numFmtId="1" fontId="23" fillId="2" borderId="0" xfId="1" applyNumberFormat="1" applyFont="1" applyFill="1" applyBorder="1" applyAlignment="1">
      <alignment horizontal="left" vertical="center" wrapText="1"/>
    </xf>
    <xf numFmtId="0" fontId="12"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30" fillId="2" borderId="0" xfId="1" applyFont="1" applyFill="1" applyBorder="1" applyAlignment="1">
      <alignment horizontal="left" vertical="center" wrapText="1"/>
    </xf>
    <xf numFmtId="0" fontId="24" fillId="2" borderId="0" xfId="1" applyFont="1" applyFill="1" applyBorder="1" applyAlignment="1">
      <alignment horizontal="left" vertical="center" wrapText="1"/>
    </xf>
    <xf numFmtId="0" fontId="6" fillId="2" borderId="0" xfId="0" applyFont="1" applyFill="1" applyBorder="1" applyAlignment="1">
      <alignment horizontal="left" vertical="center"/>
    </xf>
    <xf numFmtId="0" fontId="10" fillId="2" borderId="33" xfId="1" applyFont="1" applyFill="1" applyBorder="1" applyAlignment="1">
      <alignment horizontal="left" vertical="center" wrapText="1"/>
    </xf>
    <xf numFmtId="0" fontId="24" fillId="2" borderId="48" xfId="1" applyFont="1" applyFill="1" applyBorder="1" applyAlignment="1">
      <alignment horizontal="left" vertical="center" wrapText="1"/>
    </xf>
    <xf numFmtId="0" fontId="24" fillId="2" borderId="38" xfId="1" applyFont="1" applyFill="1" applyBorder="1" applyAlignment="1">
      <alignment horizontal="left" vertical="center" wrapText="1"/>
    </xf>
    <xf numFmtId="0" fontId="0" fillId="2" borderId="35" xfId="0" applyFill="1" applyBorder="1"/>
    <xf numFmtId="0" fontId="0" fillId="2" borderId="36" xfId="0" applyFill="1" applyBorder="1"/>
    <xf numFmtId="0" fontId="24" fillId="2" borderId="37" xfId="1" applyFont="1" applyFill="1" applyBorder="1" applyAlignment="1">
      <alignment horizontal="left" vertical="center" wrapText="1"/>
    </xf>
    <xf numFmtId="0" fontId="35" fillId="7" borderId="36" xfId="1" applyFont="1" applyFill="1" applyBorder="1" applyAlignment="1">
      <alignment vertical="center"/>
    </xf>
    <xf numFmtId="0" fontId="1" fillId="2" borderId="36" xfId="1" applyFont="1" applyFill="1" applyBorder="1" applyAlignment="1">
      <alignment horizontal="center" vertical="center"/>
    </xf>
    <xf numFmtId="0" fontId="1" fillId="2" borderId="37" xfId="1" applyFont="1" applyFill="1" applyBorder="1" applyAlignment="1">
      <alignment horizontal="center" vertical="center"/>
    </xf>
    <xf numFmtId="3" fontId="6" fillId="7" borderId="19" xfId="1" applyNumberFormat="1" applyFont="1" applyFill="1" applyBorder="1" applyAlignment="1">
      <alignment horizontal="center" vertical="center"/>
    </xf>
    <xf numFmtId="1" fontId="4" fillId="3" borderId="14" xfId="1" applyNumberFormat="1" applyFont="1" applyFill="1" applyBorder="1" applyAlignment="1" applyProtection="1">
      <alignment horizontal="center" vertical="center" wrapText="1"/>
      <protection locked="0"/>
    </xf>
    <xf numFmtId="0" fontId="44" fillId="2" borderId="36" xfId="1" applyFont="1" applyFill="1" applyBorder="1" applyAlignment="1">
      <alignment horizontal="left" vertical="center" wrapText="1"/>
    </xf>
    <xf numFmtId="0" fontId="23" fillId="2" borderId="5" xfId="1" applyFont="1" applyFill="1" applyBorder="1" applyAlignment="1">
      <alignment horizontal="left" vertical="center" wrapText="1"/>
    </xf>
    <xf numFmtId="0" fontId="23" fillId="2" borderId="35" xfId="1" applyFont="1" applyFill="1" applyBorder="1" applyAlignment="1">
      <alignment horizontal="left" vertical="center" wrapText="1"/>
    </xf>
    <xf numFmtId="0" fontId="23" fillId="2" borderId="36" xfId="1" applyFont="1" applyFill="1" applyBorder="1" applyAlignment="1">
      <alignment horizontal="left" vertical="center" wrapText="1"/>
    </xf>
    <xf numFmtId="0" fontId="23" fillId="2" borderId="37" xfId="1" applyFont="1" applyFill="1" applyBorder="1" applyAlignment="1">
      <alignment horizontal="left" vertical="center" wrapText="1"/>
    </xf>
    <xf numFmtId="0" fontId="1" fillId="2" borderId="39" xfId="1" applyFont="1" applyFill="1" applyBorder="1" applyAlignment="1">
      <alignment vertical="center"/>
    </xf>
    <xf numFmtId="0" fontId="1" fillId="2" borderId="48" xfId="1" applyFont="1" applyFill="1" applyBorder="1" applyAlignment="1">
      <alignment vertical="center" wrapText="1"/>
    </xf>
    <xf numFmtId="0" fontId="1" fillId="2" borderId="48" xfId="1" applyFont="1" applyFill="1" applyBorder="1" applyAlignment="1">
      <alignment vertical="center"/>
    </xf>
    <xf numFmtId="1" fontId="1" fillId="2" borderId="48" xfId="0" applyNumberFormat="1" applyFont="1" applyFill="1" applyBorder="1" applyAlignment="1">
      <alignment vertical="center"/>
    </xf>
    <xf numFmtId="1" fontId="1" fillId="2" borderId="38" xfId="0" applyNumberFormat="1" applyFont="1" applyFill="1" applyBorder="1" applyAlignment="1">
      <alignment vertical="center"/>
    </xf>
    <xf numFmtId="0" fontId="1" fillId="2" borderId="36" xfId="1" applyFont="1" applyFill="1" applyBorder="1" applyAlignment="1">
      <alignment horizontal="left" vertical="center" wrapText="1"/>
    </xf>
    <xf numFmtId="0" fontId="1" fillId="7" borderId="36" xfId="1" applyFont="1" applyFill="1" applyBorder="1" applyAlignment="1">
      <alignment vertical="center"/>
    </xf>
    <xf numFmtId="0" fontId="1" fillId="7" borderId="37" xfId="1" applyFont="1" applyFill="1" applyBorder="1" applyAlignment="1">
      <alignment vertical="center"/>
    </xf>
    <xf numFmtId="0" fontId="35" fillId="7" borderId="48" xfId="1" applyFont="1" applyFill="1" applyBorder="1" applyAlignment="1">
      <alignment vertical="center"/>
    </xf>
    <xf numFmtId="0" fontId="1" fillId="7" borderId="48" xfId="1" applyFont="1" applyFill="1" applyBorder="1" applyAlignment="1">
      <alignment vertical="center"/>
    </xf>
    <xf numFmtId="0" fontId="1" fillId="7" borderId="38" xfId="1" applyFont="1" applyFill="1" applyBorder="1" applyAlignment="1">
      <alignment vertical="center"/>
    </xf>
    <xf numFmtId="0" fontId="1" fillId="2" borderId="48" xfId="1" applyFont="1" applyFill="1" applyBorder="1" applyAlignment="1">
      <alignment horizontal="center" vertical="center"/>
    </xf>
    <xf numFmtId="0" fontId="1" fillId="2" borderId="38" xfId="1" applyFont="1" applyFill="1" applyBorder="1" applyAlignment="1">
      <alignment horizontal="center" vertical="center"/>
    </xf>
    <xf numFmtId="0" fontId="1" fillId="2" borderId="39" xfId="1" applyFont="1" applyFill="1" applyBorder="1" applyAlignment="1">
      <alignment horizontal="center" vertical="center"/>
    </xf>
    <xf numFmtId="3" fontId="1" fillId="9" borderId="0" xfId="1" applyNumberFormat="1" applyFont="1" applyFill="1" applyBorder="1" applyAlignment="1" applyProtection="1">
      <alignment horizontal="center" vertical="center"/>
      <protection locked="0"/>
    </xf>
    <xf numFmtId="3" fontId="6" fillId="2" borderId="0" xfId="1" applyNumberFormat="1" applyFont="1" applyFill="1" applyBorder="1" applyAlignment="1">
      <alignment horizontal="center" vertical="center"/>
    </xf>
    <xf numFmtId="0" fontId="10" fillId="2" borderId="0" xfId="1" applyFont="1" applyFill="1" applyBorder="1" applyAlignment="1">
      <alignment horizontal="left" vertical="center" wrapText="1"/>
    </xf>
    <xf numFmtId="0" fontId="1" fillId="6" borderId="0" xfId="1" applyFont="1" applyFill="1" applyBorder="1" applyAlignment="1">
      <alignment vertical="center"/>
    </xf>
    <xf numFmtId="0" fontId="1" fillId="0" borderId="0" xfId="0" applyFont="1" applyBorder="1"/>
    <xf numFmtId="0" fontId="1" fillId="0" borderId="0" xfId="0" applyFont="1"/>
    <xf numFmtId="3" fontId="6" fillId="7" borderId="8" xfId="1" applyNumberFormat="1" applyFont="1" applyFill="1" applyBorder="1" applyAlignment="1">
      <alignment horizontal="center" vertical="center" wrapText="1"/>
    </xf>
    <xf numFmtId="0" fontId="19" fillId="2" borderId="0" xfId="1" applyFont="1" applyFill="1" applyBorder="1" applyAlignment="1">
      <alignment horizontal="left" vertical="center"/>
    </xf>
    <xf numFmtId="3" fontId="6" fillId="7" borderId="110" xfId="1" applyNumberFormat="1" applyFont="1" applyFill="1" applyBorder="1" applyAlignment="1">
      <alignment horizontal="center" vertical="center"/>
    </xf>
    <xf numFmtId="3" fontId="6" fillId="7" borderId="111" xfId="1" applyNumberFormat="1" applyFont="1" applyFill="1" applyBorder="1" applyAlignment="1">
      <alignment horizontal="center" vertical="center"/>
    </xf>
    <xf numFmtId="3" fontId="6" fillId="7" borderId="112" xfId="1" applyNumberFormat="1" applyFont="1" applyFill="1" applyBorder="1" applyAlignment="1">
      <alignment horizontal="center" vertical="center"/>
    </xf>
    <xf numFmtId="3" fontId="6" fillId="7" borderId="94" xfId="1" applyNumberFormat="1" applyFont="1" applyFill="1" applyBorder="1" applyAlignment="1">
      <alignment horizontal="center" vertical="center" wrapText="1"/>
    </xf>
    <xf numFmtId="3" fontId="6" fillId="7" borderId="9" xfId="1" applyNumberFormat="1" applyFont="1" applyFill="1" applyBorder="1" applyAlignment="1">
      <alignment horizontal="center" vertical="center"/>
    </xf>
    <xf numFmtId="0" fontId="9" fillId="2" borderId="33" xfId="1" applyFont="1" applyFill="1" applyBorder="1" applyAlignment="1">
      <alignment vertical="center" wrapText="1"/>
    </xf>
    <xf numFmtId="0" fontId="12" fillId="0" borderId="50" xfId="0" applyFont="1" applyBorder="1" applyAlignment="1">
      <alignment horizontal="center" vertical="center"/>
    </xf>
    <xf numFmtId="0" fontId="12" fillId="0" borderId="51" xfId="0" applyFont="1" applyBorder="1" applyAlignment="1">
      <alignment horizontal="center" vertical="center"/>
    </xf>
    <xf numFmtId="3" fontId="25" fillId="2" borderId="116" xfId="0" applyNumberFormat="1" applyFont="1" applyFill="1" applyBorder="1" applyAlignment="1">
      <alignment horizontal="center" vertical="center"/>
    </xf>
    <xf numFmtId="3" fontId="28" fillId="2" borderId="115" xfId="0" applyNumberFormat="1" applyFont="1" applyFill="1" applyBorder="1" applyAlignment="1">
      <alignment horizontal="center" vertical="center"/>
    </xf>
    <xf numFmtId="3" fontId="28" fillId="3" borderId="117" xfId="0" applyNumberFormat="1" applyFont="1" applyFill="1" applyBorder="1" applyAlignment="1">
      <alignment horizontal="center" vertical="center"/>
    </xf>
    <xf numFmtId="3" fontId="28" fillId="3" borderId="114" xfId="0" applyNumberFormat="1" applyFont="1" applyFill="1" applyBorder="1" applyAlignment="1">
      <alignment horizontal="center" vertical="center"/>
    </xf>
    <xf numFmtId="3" fontId="28" fillId="2" borderId="118" xfId="0" applyNumberFormat="1" applyFont="1" applyFill="1" applyBorder="1" applyAlignment="1">
      <alignment horizontal="center" vertical="center"/>
    </xf>
    <xf numFmtId="3" fontId="29" fillId="2" borderId="61" xfId="0" applyNumberFormat="1" applyFont="1" applyFill="1" applyBorder="1" applyAlignment="1">
      <alignment horizontal="center" vertical="center"/>
    </xf>
    <xf numFmtId="3" fontId="5" fillId="7" borderId="109" xfId="0" applyNumberFormat="1" applyFont="1" applyFill="1" applyBorder="1" applyAlignment="1">
      <alignment horizontal="center" vertical="center"/>
    </xf>
    <xf numFmtId="0" fontId="17" fillId="0" borderId="120" xfId="0" applyFont="1" applyBorder="1" applyAlignment="1">
      <alignment horizontal="center" vertical="center" wrapText="1"/>
    </xf>
    <xf numFmtId="0" fontId="19" fillId="2" borderId="38" xfId="0" applyFont="1" applyFill="1" applyBorder="1" applyAlignment="1">
      <alignment vertical="center" wrapText="1"/>
    </xf>
    <xf numFmtId="0" fontId="19" fillId="2" borderId="0" xfId="0" applyFont="1" applyFill="1" applyBorder="1" applyAlignment="1">
      <alignment vertical="center" wrapText="1"/>
    </xf>
    <xf numFmtId="0" fontId="19" fillId="2" borderId="34" xfId="0" applyFont="1" applyFill="1" applyBorder="1" applyAlignment="1">
      <alignment vertical="center" wrapText="1"/>
    </xf>
    <xf numFmtId="0" fontId="11" fillId="2" borderId="0" xfId="0" applyFont="1" applyFill="1" applyBorder="1" applyAlignment="1">
      <alignment vertical="center" wrapText="1"/>
    </xf>
    <xf numFmtId="0" fontId="19" fillId="2" borderId="36" xfId="0" applyFont="1" applyFill="1" applyBorder="1" applyAlignment="1">
      <alignment vertical="center" wrapText="1"/>
    </xf>
    <xf numFmtId="0" fontId="19" fillId="2" borderId="119" xfId="0" applyFont="1" applyFill="1" applyBorder="1" applyAlignment="1">
      <alignment vertical="center" wrapText="1"/>
    </xf>
    <xf numFmtId="0" fontId="19" fillId="2" borderId="37" xfId="0" applyFont="1" applyFill="1" applyBorder="1" applyAlignment="1">
      <alignment vertical="center" wrapText="1"/>
    </xf>
    <xf numFmtId="0" fontId="19" fillId="2" borderId="48" xfId="0" applyFont="1" applyFill="1" applyBorder="1" applyAlignment="1">
      <alignment vertical="center" wrapText="1"/>
    </xf>
    <xf numFmtId="0" fontId="17" fillId="0" borderId="1" xfId="0" applyFont="1" applyBorder="1" applyAlignment="1">
      <alignment horizontal="center" vertical="center" wrapText="1"/>
    </xf>
    <xf numFmtId="0" fontId="17" fillId="7" borderId="0" xfId="0" applyFont="1" applyFill="1" applyBorder="1" applyAlignment="1">
      <alignment horizontal="left" vertical="center" wrapText="1"/>
    </xf>
    <xf numFmtId="1" fontId="6" fillId="7" borderId="0" xfId="0" applyNumberFormat="1" applyFont="1" applyFill="1" applyBorder="1" applyAlignment="1">
      <alignment horizontal="center" vertical="center"/>
    </xf>
    <xf numFmtId="1" fontId="31" fillId="7" borderId="0" xfId="0" applyNumberFormat="1" applyFont="1" applyFill="1" applyBorder="1" applyAlignment="1">
      <alignment horizontal="center" vertical="center" wrapText="1"/>
    </xf>
    <xf numFmtId="1" fontId="6" fillId="6" borderId="73" xfId="0" applyNumberFormat="1" applyFont="1" applyFill="1" applyBorder="1" applyAlignment="1">
      <alignment horizontal="center" vertical="center"/>
    </xf>
    <xf numFmtId="0" fontId="1" fillId="2" borderId="0" xfId="0" applyFont="1" applyFill="1" applyBorder="1" applyAlignment="1">
      <alignment vertical="center" wrapText="1"/>
    </xf>
    <xf numFmtId="0" fontId="1" fillId="2" borderId="0" xfId="1" applyFont="1" applyFill="1" applyBorder="1" applyAlignment="1">
      <alignment horizontal="left" vertical="center" wrapText="1"/>
    </xf>
    <xf numFmtId="0" fontId="5" fillId="2" borderId="0" xfId="0" applyFont="1" applyFill="1" applyBorder="1" applyAlignment="1" applyProtection="1">
      <alignment horizontal="left" vertical="center" wrapText="1"/>
      <protection locked="0"/>
    </xf>
    <xf numFmtId="0" fontId="19" fillId="2" borderId="0" xfId="1" applyFont="1" applyFill="1" applyBorder="1" applyAlignment="1">
      <alignment horizontal="left" vertical="center" wrapText="1"/>
    </xf>
    <xf numFmtId="0" fontId="1" fillId="2" borderId="11" xfId="1" applyFont="1" applyFill="1" applyBorder="1" applyAlignment="1">
      <alignment horizontal="left" vertical="center" wrapText="1"/>
    </xf>
    <xf numFmtId="0" fontId="1" fillId="2" borderId="0" xfId="1" applyFont="1" applyFill="1" applyBorder="1" applyAlignment="1">
      <alignment vertical="center" wrapText="1"/>
    </xf>
    <xf numFmtId="0" fontId="37" fillId="8" borderId="1" xfId="1" applyFont="1" applyFill="1" applyBorder="1" applyAlignment="1">
      <alignment horizontal="center" vertical="center" wrapText="1"/>
    </xf>
    <xf numFmtId="0" fontId="10" fillId="2" borderId="48" xfId="1" applyFont="1" applyFill="1" applyBorder="1" applyAlignment="1">
      <alignment horizontal="left" vertical="center"/>
    </xf>
    <xf numFmtId="0" fontId="10" fillId="2" borderId="38" xfId="1" applyFont="1" applyFill="1" applyBorder="1" applyAlignment="1">
      <alignment horizontal="left" vertical="center"/>
    </xf>
    <xf numFmtId="0" fontId="19" fillId="0" borderId="3" xfId="0" applyFont="1" applyFill="1" applyBorder="1" applyAlignment="1">
      <alignment horizontal="center" vertical="center"/>
    </xf>
    <xf numFmtId="3" fontId="7" fillId="2" borderId="121" xfId="0" applyNumberFormat="1" applyFont="1" applyFill="1" applyBorder="1" applyAlignment="1">
      <alignment horizontal="center" vertical="center"/>
    </xf>
    <xf numFmtId="0" fontId="19" fillId="0" borderId="4" xfId="0" applyFont="1" applyFill="1" applyBorder="1" applyAlignment="1">
      <alignment horizontal="center" vertical="center"/>
    </xf>
    <xf numFmtId="3" fontId="7" fillId="2" borderId="122" xfId="0" applyNumberFormat="1" applyFont="1" applyFill="1" applyBorder="1" applyAlignment="1">
      <alignment horizontal="center" vertical="center"/>
    </xf>
    <xf numFmtId="0" fontId="19" fillId="0" borderId="123" xfId="0" applyFont="1" applyFill="1" applyBorder="1" applyAlignment="1">
      <alignment horizontal="center" vertical="center"/>
    </xf>
    <xf numFmtId="3" fontId="7" fillId="2" borderId="124" xfId="0" applyNumberFormat="1" applyFont="1" applyFill="1" applyBorder="1" applyAlignment="1">
      <alignment horizontal="center" vertical="center"/>
    </xf>
    <xf numFmtId="0" fontId="18" fillId="2" borderId="91" xfId="1" applyFont="1" applyFill="1" applyBorder="1" applyAlignment="1">
      <alignment horizontal="center" vertical="center" wrapText="1"/>
    </xf>
    <xf numFmtId="1" fontId="31" fillId="2" borderId="8" xfId="0" applyNumberFormat="1" applyFont="1" applyFill="1" applyBorder="1" applyAlignment="1">
      <alignment horizontal="center" vertical="center" wrapText="1"/>
    </xf>
    <xf numFmtId="0" fontId="6" fillId="7" borderId="32" xfId="0" applyFont="1" applyFill="1" applyBorder="1" applyAlignment="1">
      <alignment horizontal="center" vertical="top" wrapText="1"/>
    </xf>
    <xf numFmtId="3" fontId="6" fillId="2" borderId="125" xfId="1" applyNumberFormat="1" applyFont="1" applyFill="1" applyBorder="1" applyAlignment="1">
      <alignment horizontal="center" vertical="center"/>
    </xf>
    <xf numFmtId="0" fontId="1" fillId="2" borderId="1" xfId="1" applyFont="1" applyFill="1" applyBorder="1" applyAlignment="1">
      <alignment horizontal="center" vertical="center" wrapText="1"/>
    </xf>
    <xf numFmtId="166" fontId="1" fillId="3" borderId="1" xfId="1" applyNumberFormat="1" applyFont="1" applyFill="1" applyBorder="1" applyAlignment="1" applyProtection="1">
      <alignment horizontal="center" vertical="center"/>
      <protection locked="0"/>
    </xf>
    <xf numFmtId="166" fontId="1" fillId="2" borderId="1" xfId="1" applyNumberFormat="1" applyFont="1" applyFill="1" applyBorder="1" applyAlignment="1">
      <alignment horizontal="center" vertical="center"/>
    </xf>
    <xf numFmtId="166" fontId="6" fillId="2" borderId="1" xfId="1" applyNumberFormat="1" applyFont="1" applyFill="1" applyBorder="1" applyAlignment="1">
      <alignment horizontal="center" vertical="center"/>
    </xf>
    <xf numFmtId="0" fontId="19" fillId="2" borderId="5" xfId="1" applyFont="1" applyFill="1" applyBorder="1" applyAlignment="1">
      <alignment vertical="center" wrapText="1"/>
    </xf>
    <xf numFmtId="0" fontId="10" fillId="2" borderId="5" xfId="1" applyFont="1" applyFill="1" applyBorder="1" applyAlignment="1">
      <alignment vertical="center" wrapText="1"/>
    </xf>
    <xf numFmtId="0" fontId="19" fillId="2" borderId="5" xfId="0" applyFont="1" applyFill="1" applyBorder="1" applyAlignment="1">
      <alignment vertical="top" wrapText="1"/>
    </xf>
    <xf numFmtId="0" fontId="10" fillId="2" borderId="5" xfId="1" applyFont="1" applyFill="1" applyBorder="1" applyAlignment="1">
      <alignment horizontal="left" vertical="center" wrapText="1"/>
    </xf>
    <xf numFmtId="0" fontId="1" fillId="2" borderId="0" xfId="1" applyFont="1" applyFill="1" applyBorder="1" applyAlignment="1">
      <alignment vertical="center" wrapText="1"/>
    </xf>
    <xf numFmtId="0" fontId="3" fillId="0" borderId="1" xfId="0" applyFont="1" applyBorder="1" applyAlignment="1">
      <alignment horizontal="center" vertical="top" wrapText="1"/>
    </xf>
    <xf numFmtId="0" fontId="1" fillId="2" borderId="0" xfId="1" applyFont="1" applyFill="1" applyBorder="1" applyAlignment="1">
      <alignment vertical="center" wrapText="1"/>
    </xf>
    <xf numFmtId="0" fontId="42" fillId="0" borderId="0" xfId="1" applyFont="1" applyAlignment="1">
      <alignment vertical="center"/>
    </xf>
    <xf numFmtId="0" fontId="46" fillId="2" borderId="0" xfId="1" applyFont="1" applyFill="1" applyBorder="1" applyAlignment="1">
      <alignment vertical="center"/>
    </xf>
    <xf numFmtId="0" fontId="46" fillId="2" borderId="33" xfId="1" applyFont="1" applyFill="1" applyBorder="1" applyAlignment="1">
      <alignment vertical="center"/>
    </xf>
    <xf numFmtId="1" fontId="46" fillId="2" borderId="0" xfId="0" applyNumberFormat="1" applyFont="1" applyFill="1" applyBorder="1" applyAlignment="1">
      <alignment vertical="center"/>
    </xf>
    <xf numFmtId="0" fontId="46" fillId="2" borderId="0" xfId="1" applyFont="1" applyFill="1" applyBorder="1" applyAlignment="1">
      <alignment vertical="center" wrapText="1"/>
    </xf>
    <xf numFmtId="0" fontId="47" fillId="2" borderId="0" xfId="1" applyFont="1" applyFill="1" applyBorder="1" applyAlignment="1">
      <alignment vertical="center"/>
    </xf>
    <xf numFmtId="0" fontId="1" fillId="2" borderId="0" xfId="1" applyFont="1" applyFill="1" applyBorder="1" applyAlignment="1">
      <alignment vertical="center" wrapText="1"/>
    </xf>
    <xf numFmtId="0" fontId="24" fillId="2" borderId="0" xfId="1" applyFont="1" applyFill="1" applyBorder="1" applyAlignment="1">
      <alignment horizontal="left" vertical="center" wrapText="1"/>
    </xf>
    <xf numFmtId="0" fontId="9" fillId="2" borderId="0" xfId="0" applyFont="1" applyFill="1" applyBorder="1" applyAlignment="1">
      <alignment vertical="top"/>
    </xf>
    <xf numFmtId="0" fontId="1" fillId="2" borderId="0" xfId="0" applyFont="1" applyFill="1" applyBorder="1" applyAlignment="1">
      <alignment vertical="center"/>
    </xf>
    <xf numFmtId="0" fontId="7" fillId="2" borderId="0" xfId="0" applyFont="1" applyFill="1" applyBorder="1" applyAlignment="1">
      <alignment vertical="center"/>
    </xf>
    <xf numFmtId="0" fontId="0" fillId="2" borderId="39" xfId="0" applyFill="1" applyBorder="1"/>
    <xf numFmtId="0" fontId="0" fillId="2" borderId="48" xfId="0" applyFill="1" applyBorder="1"/>
    <xf numFmtId="0" fontId="6" fillId="2" borderId="20" xfId="1" applyFont="1" applyFill="1" applyBorder="1" applyAlignment="1">
      <alignment horizontal="center" vertical="center" wrapText="1"/>
    </xf>
    <xf numFmtId="0" fontId="18" fillId="2" borderId="18" xfId="1" applyFont="1" applyFill="1" applyBorder="1" applyAlignment="1">
      <alignment horizontal="center" vertical="center"/>
    </xf>
    <xf numFmtId="0" fontId="18" fillId="2" borderId="14" xfId="1" applyFont="1" applyFill="1" applyBorder="1" applyAlignment="1">
      <alignment horizontal="center" vertical="center"/>
    </xf>
    <xf numFmtId="0" fontId="18" fillId="2" borderId="19" xfId="1" applyFont="1" applyFill="1" applyBorder="1" applyAlignment="1">
      <alignment horizontal="center" vertical="center"/>
    </xf>
    <xf numFmtId="0" fontId="18" fillId="8" borderId="20" xfId="1" applyFont="1" applyFill="1" applyBorder="1" applyAlignment="1">
      <alignment horizontal="center" vertical="center"/>
    </xf>
    <xf numFmtId="3" fontId="1" fillId="2" borderId="17" xfId="1" applyNumberFormat="1" applyFont="1" applyFill="1" applyBorder="1" applyAlignment="1" applyProtection="1">
      <alignment horizontal="center" vertical="center"/>
      <protection locked="0"/>
    </xf>
    <xf numFmtId="3" fontId="6" fillId="7" borderId="16" xfId="1" applyNumberFormat="1" applyFont="1" applyFill="1" applyBorder="1" applyAlignment="1">
      <alignment horizontal="center" vertical="center"/>
    </xf>
    <xf numFmtId="165" fontId="6" fillId="2" borderId="83" xfId="1" applyNumberFormat="1" applyFont="1" applyFill="1" applyBorder="1" applyAlignment="1" applyProtection="1">
      <alignment horizontal="center" vertical="center"/>
      <protection locked="0"/>
    </xf>
    <xf numFmtId="3" fontId="6" fillId="7" borderId="27" xfId="1" applyNumberFormat="1" applyFont="1" applyFill="1" applyBorder="1" applyAlignment="1">
      <alignment horizontal="center" vertical="center"/>
    </xf>
    <xf numFmtId="0" fontId="18" fillId="7" borderId="0" xfId="1" applyFont="1" applyFill="1" applyBorder="1" applyAlignment="1">
      <alignment horizontal="right" vertical="center"/>
    </xf>
    <xf numFmtId="3" fontId="6" fillId="2" borderId="9" xfId="1" applyNumberFormat="1" applyFont="1" applyFill="1" applyBorder="1" applyAlignment="1">
      <alignment horizontal="center" vertical="center"/>
    </xf>
    <xf numFmtId="3" fontId="1" fillId="2" borderId="6" xfId="1" applyNumberFormat="1" applyFont="1" applyFill="1" applyBorder="1" applyAlignment="1">
      <alignment horizontal="center" vertical="center"/>
    </xf>
    <xf numFmtId="3" fontId="1" fillId="2" borderId="7" xfId="1" applyNumberFormat="1" applyFont="1" applyFill="1" applyBorder="1" applyAlignment="1">
      <alignment horizontal="center" vertical="center"/>
    </xf>
    <xf numFmtId="3" fontId="1" fillId="2" borderId="8" xfId="1" applyNumberFormat="1" applyFont="1" applyFill="1" applyBorder="1" applyAlignment="1">
      <alignment horizontal="center" vertical="center"/>
    </xf>
    <xf numFmtId="3" fontId="6" fillId="2" borderId="6" xfId="1" applyNumberFormat="1" applyFont="1" applyFill="1" applyBorder="1" applyAlignment="1">
      <alignment horizontal="center" vertical="center"/>
    </xf>
    <xf numFmtId="165" fontId="6" fillId="2" borderId="89" xfId="1" applyNumberFormat="1" applyFont="1" applyFill="1" applyBorder="1" applyAlignment="1" applyProtection="1">
      <alignment horizontal="center" vertical="center"/>
      <protection locked="0"/>
    </xf>
    <xf numFmtId="0" fontId="1" fillId="2" borderId="33" xfId="1" applyFont="1" applyFill="1" applyBorder="1" applyAlignment="1">
      <alignment horizontal="right" vertical="center"/>
    </xf>
    <xf numFmtId="0" fontId="6" fillId="2" borderId="11" xfId="1" applyFont="1" applyFill="1" applyBorder="1" applyAlignment="1">
      <alignment horizontal="center" vertical="center" wrapText="1"/>
    </xf>
    <xf numFmtId="3" fontId="6" fillId="7" borderId="91" xfId="1" applyNumberFormat="1" applyFont="1" applyFill="1" applyBorder="1" applyAlignment="1">
      <alignment horizontal="center" vertical="center"/>
    </xf>
    <xf numFmtId="165" fontId="6" fillId="2" borderId="8" xfId="1" applyNumberFormat="1" applyFont="1" applyFill="1" applyBorder="1" applyAlignment="1" applyProtection="1">
      <alignment horizontal="center" vertical="center"/>
      <protection locked="0"/>
    </xf>
    <xf numFmtId="0" fontId="18" fillId="2" borderId="29" xfId="1" applyFont="1" applyFill="1" applyBorder="1" applyAlignment="1">
      <alignment horizontal="center" vertical="center"/>
    </xf>
    <xf numFmtId="0" fontId="18" fillId="2" borderId="1" xfId="1" applyFont="1" applyFill="1" applyBorder="1" applyAlignment="1">
      <alignment horizontal="center" vertical="center"/>
    </xf>
    <xf numFmtId="0" fontId="18" fillId="2" borderId="20" xfId="1" applyFont="1" applyFill="1" applyBorder="1" applyAlignment="1">
      <alignment horizontal="center" vertical="center"/>
    </xf>
    <xf numFmtId="0" fontId="1" fillId="2" borderId="95" xfId="1" applyFont="1" applyFill="1" applyBorder="1" applyAlignment="1">
      <alignment vertical="center"/>
    </xf>
    <xf numFmtId="3" fontId="6" fillId="2" borderId="92" xfId="1" applyNumberFormat="1" applyFont="1" applyFill="1" applyBorder="1" applyAlignment="1">
      <alignment horizontal="center" vertical="center"/>
    </xf>
    <xf numFmtId="0" fontId="6" fillId="2" borderId="0" xfId="1" applyFont="1" applyFill="1" applyBorder="1" applyAlignment="1">
      <alignment horizontal="center" vertical="center" wrapText="1"/>
    </xf>
    <xf numFmtId="3" fontId="6" fillId="2" borderId="9" xfId="1" applyNumberFormat="1" applyFont="1" applyFill="1" applyBorder="1" applyAlignment="1" applyProtection="1">
      <alignment horizontal="center" vertical="center"/>
      <protection locked="0"/>
    </xf>
    <xf numFmtId="3" fontId="6" fillId="7" borderId="6" xfId="1" applyNumberFormat="1" applyFont="1" applyFill="1" applyBorder="1" applyAlignment="1">
      <alignment horizontal="center" vertical="center"/>
    </xf>
    <xf numFmtId="0" fontId="26" fillId="2" borderId="33" xfId="1" applyFont="1" applyFill="1" applyBorder="1" applyAlignment="1">
      <alignment vertical="center"/>
    </xf>
    <xf numFmtId="0" fontId="1" fillId="2" borderId="33" xfId="1" applyFont="1" applyFill="1" applyBorder="1" applyAlignment="1">
      <alignment horizontal="right" vertical="center" wrapText="1"/>
    </xf>
    <xf numFmtId="0" fontId="11" fillId="2" borderId="0" xfId="1" applyFont="1" applyFill="1" applyBorder="1" applyAlignment="1">
      <alignment horizontal="center" vertical="center" wrapText="1"/>
    </xf>
    <xf numFmtId="165" fontId="6" fillId="2" borderId="0" xfId="1" applyNumberFormat="1" applyFont="1" applyFill="1" applyBorder="1" applyAlignment="1">
      <alignment vertical="center"/>
    </xf>
    <xf numFmtId="0" fontId="23" fillId="7" borderId="38" xfId="1" applyFont="1" applyFill="1" applyBorder="1" applyAlignment="1">
      <alignment horizontal="left" vertical="center" wrapText="1"/>
    </xf>
    <xf numFmtId="0" fontId="1" fillId="7" borderId="33" xfId="1" applyFont="1" applyFill="1" applyBorder="1" applyAlignment="1">
      <alignment horizontal="right" vertical="center"/>
    </xf>
    <xf numFmtId="0" fontId="1" fillId="7" borderId="0" xfId="1" applyFont="1" applyFill="1" applyBorder="1" applyAlignment="1">
      <alignment horizontal="center" vertical="center"/>
    </xf>
    <xf numFmtId="0" fontId="1" fillId="7" borderId="34" xfId="1" applyFont="1" applyFill="1" applyBorder="1" applyAlignment="1">
      <alignment horizontal="center" vertical="center"/>
    </xf>
    <xf numFmtId="0" fontId="9" fillId="7" borderId="1" xfId="1" applyFont="1" applyFill="1" applyBorder="1" applyAlignment="1">
      <alignment horizontal="center" vertical="center"/>
    </xf>
    <xf numFmtId="0" fontId="9" fillId="7" borderId="20" xfId="1" applyFont="1" applyFill="1" applyBorder="1" applyAlignment="1">
      <alignment horizontal="center" vertical="center"/>
    </xf>
    <xf numFmtId="1" fontId="5" fillId="2" borderId="94" xfId="0" applyNumberFormat="1" applyFont="1" applyFill="1" applyBorder="1" applyAlignment="1">
      <alignment horizontal="center" vertical="center"/>
    </xf>
    <xf numFmtId="0" fontId="24" fillId="2" borderId="33" xfId="1" applyFont="1" applyFill="1" applyBorder="1" applyAlignment="1">
      <alignment horizontal="left" vertical="center" wrapText="1"/>
    </xf>
    <xf numFmtId="0" fontId="24" fillId="2" borderId="0" xfId="1" applyFont="1" applyFill="1" applyBorder="1" applyAlignment="1">
      <alignment horizontal="left" vertical="center" wrapText="1"/>
    </xf>
    <xf numFmtId="0" fontId="6" fillId="2" borderId="0" xfId="0" applyFont="1" applyFill="1" applyBorder="1" applyAlignment="1">
      <alignment horizontal="left" vertical="center"/>
    </xf>
    <xf numFmtId="0" fontId="31" fillId="8" borderId="1" xfId="1" applyFont="1" applyFill="1" applyBorder="1" applyAlignment="1">
      <alignment horizontal="center" vertical="center" wrapText="1"/>
    </xf>
    <xf numFmtId="0" fontId="3" fillId="2" borderId="0" xfId="1" applyFont="1" applyFill="1" applyBorder="1" applyAlignment="1">
      <alignment horizontal="left" vertical="center"/>
    </xf>
    <xf numFmtId="1" fontId="5" fillId="2" borderId="101" xfId="0" applyNumberFormat="1" applyFont="1" applyFill="1" applyBorder="1" applyAlignment="1">
      <alignment horizontal="center" vertical="center"/>
    </xf>
    <xf numFmtId="0" fontId="29" fillId="0" borderId="127" xfId="1" applyFont="1" applyBorder="1" applyAlignment="1">
      <alignment vertical="center"/>
    </xf>
    <xf numFmtId="0" fontId="10" fillId="2" borderId="33" xfId="1" applyFont="1" applyFill="1" applyBorder="1" applyAlignment="1">
      <alignment horizontal="center" vertical="center" wrapText="1"/>
    </xf>
    <xf numFmtId="0" fontId="1" fillId="7" borderId="33" xfId="1" applyFont="1" applyFill="1" applyBorder="1" applyAlignment="1">
      <alignment horizontal="center" vertical="center"/>
    </xf>
    <xf numFmtId="0" fontId="10" fillId="2" borderId="35" xfId="1" applyFont="1" applyFill="1" applyBorder="1" applyAlignment="1">
      <alignment horizontal="center" vertical="center" wrapText="1"/>
    </xf>
    <xf numFmtId="0" fontId="44" fillId="2" borderId="35" xfId="1" applyFont="1" applyFill="1" applyBorder="1" applyAlignment="1">
      <alignment horizontal="center" vertical="center" wrapText="1"/>
    </xf>
    <xf numFmtId="0" fontId="1" fillId="0" borderId="0" xfId="1" applyFont="1" applyFill="1" applyAlignment="1">
      <alignment horizontal="center" vertical="center"/>
    </xf>
    <xf numFmtId="0" fontId="1" fillId="7" borderId="35" xfId="1" applyFont="1" applyFill="1" applyBorder="1" applyAlignment="1">
      <alignment horizontal="center" vertical="center"/>
    </xf>
    <xf numFmtId="0" fontId="1" fillId="7" borderId="39" xfId="1" applyFont="1" applyFill="1" applyBorder="1" applyAlignment="1">
      <alignment horizontal="center" vertical="center"/>
    </xf>
    <xf numFmtId="0" fontId="1" fillId="2" borderId="0" xfId="1" applyFont="1" applyFill="1" applyBorder="1" applyAlignment="1">
      <alignment horizontal="left" vertical="center" wrapText="1"/>
    </xf>
    <xf numFmtId="0" fontId="23" fillId="2" borderId="33" xfId="1" applyFont="1" applyFill="1" applyBorder="1" applyAlignment="1">
      <alignment horizontal="left" vertical="center" wrapText="1"/>
    </xf>
    <xf numFmtId="0" fontId="23" fillId="2" borderId="0" xfId="1" applyFont="1" applyFill="1" applyBorder="1" applyAlignment="1">
      <alignment horizontal="left" vertical="center" wrapText="1"/>
    </xf>
    <xf numFmtId="0" fontId="9" fillId="2" borderId="33" xfId="1" applyFont="1" applyFill="1" applyBorder="1" applyAlignment="1">
      <alignment horizontal="left" vertical="center" wrapText="1"/>
    </xf>
    <xf numFmtId="0" fontId="9" fillId="2" borderId="0" xfId="1" applyFont="1" applyFill="1" applyBorder="1" applyAlignment="1">
      <alignment horizontal="left" vertical="center" wrapText="1"/>
    </xf>
    <xf numFmtId="0" fontId="1" fillId="2" borderId="0" xfId="1" applyFont="1" applyFill="1" applyBorder="1" applyAlignment="1">
      <alignment vertical="center" wrapText="1"/>
    </xf>
    <xf numFmtId="0" fontId="23" fillId="7" borderId="48" xfId="1" applyFont="1" applyFill="1" applyBorder="1" applyAlignment="1">
      <alignment horizontal="left" vertical="center" wrapText="1"/>
    </xf>
    <xf numFmtId="0" fontId="1" fillId="2" borderId="33" xfId="1" applyFont="1" applyFill="1" applyBorder="1" applyAlignment="1">
      <alignment horizontal="center" vertical="top"/>
    </xf>
    <xf numFmtId="0" fontId="1" fillId="2" borderId="39" xfId="0" applyFont="1" applyFill="1" applyBorder="1" applyAlignment="1">
      <alignment vertical="center"/>
    </xf>
    <xf numFmtId="0" fontId="18" fillId="2" borderId="48"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9" fillId="2" borderId="38" xfId="0" applyFont="1" applyFill="1" applyBorder="1" applyAlignment="1">
      <alignment horizontal="left" vertical="center" wrapText="1"/>
    </xf>
    <xf numFmtId="164" fontId="1" fillId="2" borderId="35" xfId="1" applyNumberFormat="1" applyFont="1" applyFill="1" applyBorder="1" applyAlignment="1">
      <alignment horizontal="center" vertical="center" wrapText="1"/>
    </xf>
    <xf numFmtId="4" fontId="1" fillId="2" borderId="36" xfId="1" applyNumberFormat="1" applyFont="1" applyFill="1" applyBorder="1" applyAlignment="1" applyProtection="1">
      <alignment horizontal="center" vertical="center" wrapText="1"/>
      <protection locked="0"/>
    </xf>
    <xf numFmtId="0" fontId="1" fillId="2" borderId="37" xfId="1" applyFont="1" applyFill="1" applyBorder="1" applyAlignment="1">
      <alignment vertical="center" wrapText="1"/>
    </xf>
    <xf numFmtId="4" fontId="1" fillId="2" borderId="48" xfId="1" applyNumberFormat="1" applyFont="1" applyFill="1" applyBorder="1" applyAlignment="1" applyProtection="1">
      <alignment horizontal="center" vertical="center" wrapText="1"/>
      <protection locked="0"/>
    </xf>
    <xf numFmtId="0" fontId="1" fillId="2" borderId="0" xfId="1" applyFont="1" applyFill="1" applyBorder="1" applyAlignment="1">
      <alignment horizontal="left" vertical="center"/>
    </xf>
    <xf numFmtId="0" fontId="10" fillId="2" borderId="39" xfId="1" applyFont="1" applyFill="1" applyBorder="1" applyAlignment="1">
      <alignment horizontal="left" vertical="center"/>
    </xf>
    <xf numFmtId="0" fontId="37" fillId="8" borderId="1" xfId="1" applyFont="1" applyFill="1" applyBorder="1" applyAlignment="1" applyProtection="1">
      <alignment horizontal="center" vertical="center" wrapText="1"/>
      <protection locked="0"/>
    </xf>
    <xf numFmtId="3" fontId="1" fillId="3" borderId="29" xfId="1" applyNumberFormat="1" applyFont="1" applyFill="1" applyBorder="1" applyAlignment="1" applyProtection="1">
      <alignment horizontal="center" vertical="center" wrapText="1"/>
      <protection locked="0"/>
    </xf>
    <xf numFmtId="3" fontId="1" fillId="3" borderId="1" xfId="1" applyNumberFormat="1" applyFont="1" applyFill="1" applyBorder="1" applyAlignment="1" applyProtection="1">
      <alignment horizontal="center" vertical="center" wrapText="1"/>
      <protection locked="0"/>
    </xf>
    <xf numFmtId="3" fontId="1" fillId="3" borderId="20" xfId="1" applyNumberFormat="1" applyFont="1" applyFill="1" applyBorder="1" applyAlignment="1" applyProtection="1">
      <alignment horizontal="center" vertical="center"/>
      <protection locked="0"/>
    </xf>
    <xf numFmtId="3" fontId="1" fillId="3" borderId="51" xfId="1" applyNumberFormat="1" applyFont="1" applyFill="1" applyBorder="1" applyAlignment="1" applyProtection="1">
      <alignment horizontal="center" vertical="center" wrapText="1"/>
      <protection locked="0"/>
    </xf>
    <xf numFmtId="3" fontId="1" fillId="3" borderId="14" xfId="1" applyNumberFormat="1" applyFont="1" applyFill="1" applyBorder="1" applyAlignment="1" applyProtection="1">
      <alignment horizontal="center" vertical="center" wrapText="1"/>
      <protection locked="0"/>
    </xf>
    <xf numFmtId="3" fontId="1" fillId="3" borderId="14" xfId="1" applyNumberFormat="1" applyFont="1" applyFill="1" applyBorder="1" applyAlignment="1" applyProtection="1">
      <alignment horizontal="center" vertical="center"/>
      <protection locked="0"/>
    </xf>
    <xf numFmtId="3" fontId="1" fillId="3" borderId="50" xfId="1" applyNumberFormat="1" applyFont="1" applyFill="1" applyBorder="1" applyAlignment="1" applyProtection="1">
      <alignment horizontal="center" vertical="center"/>
      <protection locked="0"/>
    </xf>
    <xf numFmtId="3" fontId="1" fillId="3" borderId="17" xfId="1" applyNumberFormat="1" applyFont="1" applyFill="1" applyBorder="1" applyAlignment="1" applyProtection="1">
      <alignment horizontal="center" vertical="center"/>
      <protection locked="0"/>
    </xf>
    <xf numFmtId="3" fontId="1" fillId="3" borderId="19" xfId="1" applyNumberFormat="1" applyFont="1" applyFill="1" applyBorder="1" applyAlignment="1" applyProtection="1">
      <alignment horizontal="center" vertical="center"/>
      <protection locked="0"/>
    </xf>
    <xf numFmtId="1" fontId="1" fillId="6" borderId="1" xfId="1" applyNumberFormat="1" applyFont="1" applyFill="1" applyBorder="1" applyAlignment="1" applyProtection="1">
      <alignment horizontal="center" vertical="center"/>
      <protection locked="0"/>
    </xf>
    <xf numFmtId="1" fontId="1" fillId="6" borderId="17" xfId="1" applyNumberFormat="1" applyFont="1" applyFill="1" applyBorder="1" applyAlignment="1" applyProtection="1">
      <alignment horizontal="center" vertical="center"/>
      <protection locked="0"/>
    </xf>
    <xf numFmtId="3" fontId="1" fillId="3" borderId="41" xfId="1" applyNumberFormat="1" applyFont="1" applyFill="1" applyBorder="1" applyAlignment="1" applyProtection="1">
      <alignment horizontal="center" vertical="center" wrapText="1"/>
      <protection locked="0"/>
    </xf>
    <xf numFmtId="3" fontId="1" fillId="3" borderId="28" xfId="1" applyNumberFormat="1" applyFont="1" applyFill="1" applyBorder="1" applyAlignment="1" applyProtection="1">
      <alignment horizontal="center" vertical="center" wrapText="1"/>
      <protection locked="0"/>
    </xf>
    <xf numFmtId="3" fontId="1" fillId="3" borderId="28" xfId="1" applyNumberFormat="1" applyFont="1" applyFill="1" applyBorder="1" applyAlignment="1" applyProtection="1">
      <alignment horizontal="center" vertical="center"/>
      <protection locked="0"/>
    </xf>
    <xf numFmtId="3" fontId="1" fillId="3" borderId="62" xfId="1" applyNumberFormat="1" applyFont="1" applyFill="1" applyBorder="1" applyAlignment="1" applyProtection="1">
      <alignment horizontal="center" vertical="center"/>
      <protection locked="0"/>
    </xf>
    <xf numFmtId="3" fontId="1" fillId="3" borderId="58" xfId="1" applyNumberFormat="1" applyFont="1" applyFill="1" applyBorder="1" applyAlignment="1" applyProtection="1">
      <alignment horizontal="center" vertical="center"/>
      <protection locked="0"/>
    </xf>
    <xf numFmtId="0" fontId="53" fillId="7" borderId="0" xfId="1" applyFont="1" applyFill="1" applyBorder="1" applyAlignment="1">
      <alignment vertical="center"/>
    </xf>
    <xf numFmtId="0" fontId="19" fillId="2" borderId="34" xfId="0" applyFont="1" applyFill="1" applyBorder="1" applyAlignment="1">
      <alignment horizontal="left" vertical="top" wrapText="1"/>
    </xf>
    <xf numFmtId="0" fontId="1" fillId="2" borderId="0" xfId="1" applyFont="1" applyFill="1" applyBorder="1" applyAlignment="1">
      <alignment vertical="center" wrapText="1"/>
    </xf>
    <xf numFmtId="0" fontId="32" fillId="7" borderId="34" xfId="1" applyFont="1" applyFill="1" applyBorder="1" applyAlignment="1">
      <alignment horizontal="left" vertical="center" wrapText="1"/>
    </xf>
    <xf numFmtId="0" fontId="32" fillId="2" borderId="0" xfId="1" applyFont="1" applyFill="1" applyBorder="1" applyAlignment="1">
      <alignment vertical="top"/>
    </xf>
    <xf numFmtId="0" fontId="32" fillId="2" borderId="34" xfId="1" applyFont="1" applyFill="1" applyBorder="1" applyAlignment="1">
      <alignment vertical="top"/>
    </xf>
    <xf numFmtId="167" fontId="1" fillId="3" borderId="1" xfId="1" applyNumberFormat="1" applyFont="1" applyFill="1" applyBorder="1" applyAlignment="1" applyProtection="1">
      <alignment horizontal="center" vertical="center"/>
      <protection locked="0"/>
    </xf>
    <xf numFmtId="0" fontId="3" fillId="2" borderId="0" xfId="1" applyFont="1" applyFill="1" applyBorder="1" applyAlignment="1">
      <alignment horizontal="center" vertical="center" wrapText="1"/>
    </xf>
    <xf numFmtId="165" fontId="6" fillId="2" borderId="1" xfId="2" applyNumberFormat="1" applyFont="1" applyFill="1" applyBorder="1" applyAlignment="1">
      <alignment horizontal="center" vertical="center"/>
    </xf>
    <xf numFmtId="0" fontId="1" fillId="2" borderId="34" xfId="1" applyFont="1" applyFill="1" applyBorder="1" applyAlignment="1">
      <alignment horizontal="center" vertical="center" wrapText="1"/>
    </xf>
    <xf numFmtId="3" fontId="6" fillId="2" borderId="34" xfId="1" applyNumberFormat="1" applyFont="1" applyFill="1" applyBorder="1" applyAlignment="1">
      <alignment horizontal="center" vertical="center"/>
    </xf>
    <xf numFmtId="165" fontId="6" fillId="2" borderId="34" xfId="2" applyNumberFormat="1" applyFont="1" applyFill="1" applyBorder="1" applyAlignment="1">
      <alignment horizontal="center" vertical="center"/>
    </xf>
    <xf numFmtId="0" fontId="1" fillId="3" borderId="20" xfId="1" applyNumberFormat="1" applyFont="1" applyFill="1" applyBorder="1" applyAlignment="1" applyProtection="1">
      <alignment vertical="center"/>
      <protection locked="0"/>
    </xf>
    <xf numFmtId="0" fontId="1" fillId="3" borderId="29" xfId="1" applyNumberFormat="1" applyFont="1" applyFill="1" applyBorder="1" applyAlignment="1" applyProtection="1">
      <alignment vertical="center"/>
      <protection locked="0"/>
    </xf>
    <xf numFmtId="3" fontId="6" fillId="2" borderId="5" xfId="1" applyNumberFormat="1" applyFont="1" applyFill="1" applyBorder="1" applyAlignment="1">
      <alignment horizontal="center" vertical="center"/>
    </xf>
    <xf numFmtId="3" fontId="1" fillId="3" borderId="1" xfId="4" applyNumberFormat="1" applyFont="1" applyFill="1" applyBorder="1" applyAlignment="1" applyProtection="1">
      <alignment horizontal="center" vertical="center"/>
      <protection locked="0"/>
    </xf>
    <xf numFmtId="3" fontId="1" fillId="3" borderId="29" xfId="4" applyNumberFormat="1" applyFont="1" applyFill="1" applyBorder="1" applyAlignment="1" applyProtection="1">
      <alignment horizontal="center" vertical="center" wrapText="1"/>
      <protection locked="0"/>
    </xf>
    <xf numFmtId="3" fontId="1" fillId="3" borderId="1" xfId="4" applyNumberFormat="1" applyFont="1" applyFill="1" applyBorder="1" applyAlignment="1" applyProtection="1">
      <alignment horizontal="center" vertical="center" wrapText="1"/>
      <protection locked="0"/>
    </xf>
    <xf numFmtId="3" fontId="1" fillId="3" borderId="20" xfId="4" applyNumberFormat="1" applyFont="1" applyFill="1" applyBorder="1" applyAlignment="1" applyProtection="1">
      <alignment horizontal="center" vertical="center"/>
      <protection locked="0"/>
    </xf>
    <xf numFmtId="3" fontId="1" fillId="3" borderId="1" xfId="4" applyNumberFormat="1" applyFont="1" applyFill="1" applyBorder="1" applyAlignment="1" applyProtection="1">
      <alignment horizontal="center" vertical="center"/>
      <protection locked="0"/>
    </xf>
    <xf numFmtId="3" fontId="1" fillId="3" borderId="29" xfId="4" applyNumberFormat="1" applyFont="1" applyFill="1" applyBorder="1" applyAlignment="1" applyProtection="1">
      <alignment horizontal="center" vertical="center" wrapText="1"/>
      <protection locked="0"/>
    </xf>
    <xf numFmtId="3" fontId="1" fillId="3" borderId="1" xfId="4" applyNumberFormat="1" applyFont="1" applyFill="1" applyBorder="1" applyAlignment="1" applyProtection="1">
      <alignment horizontal="center" vertical="center" wrapText="1"/>
      <protection locked="0"/>
    </xf>
    <xf numFmtId="3" fontId="1" fillId="3" borderId="20" xfId="4" applyNumberFormat="1" applyFont="1" applyFill="1" applyBorder="1" applyAlignment="1" applyProtection="1">
      <alignment horizontal="center" vertical="center"/>
      <protection locked="0"/>
    </xf>
    <xf numFmtId="3" fontId="1" fillId="3" borderId="1" xfId="4" applyNumberFormat="1" applyFont="1" applyFill="1" applyBorder="1" applyAlignment="1" applyProtection="1">
      <alignment horizontal="center" vertical="center"/>
      <protection locked="0"/>
    </xf>
    <xf numFmtId="3" fontId="1" fillId="3" borderId="29" xfId="4" applyNumberFormat="1" applyFont="1" applyFill="1" applyBorder="1" applyAlignment="1" applyProtection="1">
      <alignment horizontal="center" vertical="center" wrapText="1"/>
      <protection locked="0"/>
    </xf>
    <xf numFmtId="3" fontId="1" fillId="3" borderId="1" xfId="4" applyNumberFormat="1" applyFont="1" applyFill="1" applyBorder="1" applyAlignment="1" applyProtection="1">
      <alignment horizontal="center" vertical="center" wrapText="1"/>
      <protection locked="0"/>
    </xf>
    <xf numFmtId="3" fontId="1" fillId="3" borderId="20" xfId="4" applyNumberFormat="1" applyFont="1" applyFill="1" applyBorder="1" applyAlignment="1" applyProtection="1">
      <alignment horizontal="center" vertical="center"/>
      <protection locked="0"/>
    </xf>
    <xf numFmtId="3" fontId="1" fillId="3" borderId="1" xfId="4" applyNumberFormat="1" applyFont="1" applyFill="1" applyBorder="1" applyAlignment="1" applyProtection="1">
      <alignment horizontal="center" vertical="center"/>
      <protection locked="0"/>
    </xf>
    <xf numFmtId="3" fontId="1" fillId="3" borderId="29" xfId="4" applyNumberFormat="1" applyFont="1" applyFill="1" applyBorder="1" applyAlignment="1" applyProtection="1">
      <alignment horizontal="center" vertical="center" wrapText="1"/>
      <protection locked="0"/>
    </xf>
    <xf numFmtId="3" fontId="1" fillId="3" borderId="1" xfId="4" applyNumberFormat="1" applyFont="1" applyFill="1" applyBorder="1" applyAlignment="1" applyProtection="1">
      <alignment horizontal="center" vertical="center" wrapText="1"/>
      <protection locked="0"/>
    </xf>
    <xf numFmtId="3" fontId="1" fillId="3" borderId="20" xfId="4" applyNumberFormat="1" applyFont="1" applyFill="1" applyBorder="1" applyAlignment="1" applyProtection="1">
      <alignment horizontal="center" vertical="center"/>
      <protection locked="0"/>
    </xf>
    <xf numFmtId="3" fontId="1" fillId="3" borderId="17" xfId="4" applyNumberFormat="1" applyFont="1" applyFill="1" applyBorder="1" applyAlignment="1" applyProtection="1">
      <alignment horizontal="center" vertical="center"/>
      <protection locked="0"/>
    </xf>
    <xf numFmtId="3" fontId="1" fillId="3" borderId="1" xfId="4" applyNumberFormat="1" applyFont="1" applyFill="1" applyBorder="1" applyAlignment="1" applyProtection="1">
      <alignment horizontal="center" vertical="center"/>
      <protection locked="0"/>
    </xf>
    <xf numFmtId="3" fontId="1" fillId="3" borderId="29" xfId="4" applyNumberFormat="1" applyFont="1" applyFill="1" applyBorder="1" applyAlignment="1" applyProtection="1">
      <alignment horizontal="center" vertical="center" wrapText="1"/>
      <protection locked="0"/>
    </xf>
    <xf numFmtId="3" fontId="1" fillId="3" borderId="1" xfId="4" applyNumberFormat="1" applyFont="1" applyFill="1" applyBorder="1" applyAlignment="1" applyProtection="1">
      <alignment horizontal="center" vertical="center" wrapText="1"/>
      <protection locked="0"/>
    </xf>
    <xf numFmtId="3" fontId="1" fillId="3" borderId="20" xfId="4" applyNumberFormat="1" applyFont="1" applyFill="1" applyBorder="1" applyAlignment="1" applyProtection="1">
      <alignment horizontal="center" vertical="center"/>
      <protection locked="0"/>
    </xf>
    <xf numFmtId="3" fontId="1" fillId="3" borderId="1" xfId="4" applyNumberFormat="1" applyFont="1" applyFill="1" applyBorder="1" applyAlignment="1" applyProtection="1">
      <alignment horizontal="center" vertical="center"/>
      <protection locked="0"/>
    </xf>
    <xf numFmtId="3" fontId="1" fillId="3" borderId="29" xfId="4" applyNumberFormat="1" applyFont="1" applyFill="1" applyBorder="1" applyAlignment="1" applyProtection="1">
      <alignment horizontal="center" vertical="center" wrapText="1"/>
      <protection locked="0"/>
    </xf>
    <xf numFmtId="3" fontId="1" fillId="3" borderId="1" xfId="4" applyNumberFormat="1" applyFont="1" applyFill="1" applyBorder="1" applyAlignment="1" applyProtection="1">
      <alignment horizontal="center" vertical="center" wrapText="1"/>
      <protection locked="0"/>
    </xf>
    <xf numFmtId="3" fontId="1" fillId="3" borderId="20" xfId="4" applyNumberFormat="1" applyFont="1" applyFill="1" applyBorder="1" applyAlignment="1" applyProtection="1">
      <alignment horizontal="center" vertical="center"/>
      <protection locked="0"/>
    </xf>
    <xf numFmtId="49" fontId="0" fillId="0" borderId="0" xfId="0" applyNumberFormat="1"/>
    <xf numFmtId="0" fontId="34" fillId="4" borderId="16" xfId="1" applyFont="1" applyFill="1" applyBorder="1" applyAlignment="1">
      <alignment horizontal="center" vertical="center"/>
    </xf>
    <xf numFmtId="0" fontId="34" fillId="4" borderId="1" xfId="1" applyFont="1" applyFill="1" applyBorder="1" applyAlignment="1">
      <alignment horizontal="center" vertical="center"/>
    </xf>
    <xf numFmtId="0" fontId="34" fillId="4" borderId="17" xfId="1" applyFont="1" applyFill="1" applyBorder="1" applyAlignment="1">
      <alignment horizontal="center" vertical="center"/>
    </xf>
    <xf numFmtId="0" fontId="54" fillId="3" borderId="20" xfId="3" applyFill="1" applyBorder="1" applyAlignment="1" applyProtection="1">
      <alignment horizontal="left" vertical="center" wrapText="1" indent="1"/>
      <protection locked="0"/>
    </xf>
    <xf numFmtId="0" fontId="1" fillId="3" borderId="29" xfId="0" applyFont="1" applyFill="1" applyBorder="1" applyAlignment="1" applyProtection="1">
      <alignment horizontal="left" vertical="center" wrapText="1" indent="1"/>
      <protection locked="0"/>
    </xf>
    <xf numFmtId="0" fontId="18" fillId="4" borderId="20" xfId="1" applyFont="1" applyFill="1" applyBorder="1" applyAlignment="1">
      <alignment horizontal="left" vertical="center" indent="1"/>
    </xf>
    <xf numFmtId="0" fontId="18" fillId="4" borderId="12" xfId="1" applyFont="1" applyFill="1" applyBorder="1" applyAlignment="1">
      <alignment horizontal="left" vertical="center" indent="1"/>
    </xf>
    <xf numFmtId="0" fontId="18" fillId="4" borderId="49" xfId="1" applyFont="1" applyFill="1" applyBorder="1" applyAlignment="1">
      <alignment horizontal="left" vertical="center" indent="1"/>
    </xf>
    <xf numFmtId="0" fontId="18" fillId="4" borderId="40" xfId="1" applyFont="1" applyFill="1" applyBorder="1" applyAlignment="1">
      <alignment horizontal="center" vertical="center"/>
    </xf>
    <xf numFmtId="0" fontId="18" fillId="4" borderId="29" xfId="1" applyFont="1" applyFill="1" applyBorder="1" applyAlignment="1">
      <alignment horizontal="center" vertical="center"/>
    </xf>
    <xf numFmtId="0" fontId="1" fillId="3" borderId="2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5" fillId="2" borderId="0" xfId="0" applyFont="1" applyFill="1" applyBorder="1" applyAlignment="1" applyProtection="1">
      <alignment horizontal="left" vertical="center" wrapText="1"/>
      <protection locked="0"/>
    </xf>
    <xf numFmtId="0" fontId="5" fillId="2" borderId="34" xfId="0" applyFont="1" applyFill="1" applyBorder="1" applyAlignment="1" applyProtection="1">
      <alignment horizontal="left" vertical="center" wrapText="1"/>
      <protection locked="0"/>
    </xf>
    <xf numFmtId="0" fontId="1" fillId="2" borderId="0" xfId="1" applyFont="1" applyFill="1" applyBorder="1" applyAlignment="1">
      <alignment horizontal="left" vertical="center" wrapText="1"/>
    </xf>
    <xf numFmtId="0" fontId="19" fillId="2" borderId="5" xfId="0" applyFont="1" applyFill="1" applyBorder="1" applyAlignment="1">
      <alignment horizontal="left" vertical="top" wrapText="1"/>
    </xf>
    <xf numFmtId="0" fontId="19" fillId="2" borderId="10" xfId="0" applyFont="1" applyFill="1" applyBorder="1" applyAlignment="1">
      <alignment horizontal="left" vertical="top" wrapText="1"/>
    </xf>
    <xf numFmtId="0" fontId="18" fillId="4" borderId="20" xfId="1" applyFont="1" applyFill="1" applyBorder="1" applyAlignment="1">
      <alignment horizontal="left" vertical="center" wrapText="1" indent="1"/>
    </xf>
    <xf numFmtId="0" fontId="18" fillId="4" borderId="12" xfId="1" applyFont="1" applyFill="1" applyBorder="1" applyAlignment="1">
      <alignment horizontal="left" vertical="center" wrapText="1" indent="1"/>
    </xf>
    <xf numFmtId="0" fontId="18" fillId="4" borderId="49" xfId="1" applyFont="1" applyFill="1" applyBorder="1" applyAlignment="1">
      <alignment horizontal="left" vertical="center" wrapText="1" indent="1"/>
    </xf>
    <xf numFmtId="0" fontId="10" fillId="4" borderId="128" xfId="1" applyFont="1" applyFill="1" applyBorder="1" applyAlignment="1">
      <alignment horizontal="right" vertical="center" wrapText="1"/>
    </xf>
    <xf numFmtId="0" fontId="10" fillId="4" borderId="129" xfId="1" applyFont="1" applyFill="1" applyBorder="1" applyAlignment="1">
      <alignment horizontal="right" vertical="center" wrapText="1"/>
    </xf>
    <xf numFmtId="0" fontId="1" fillId="2" borderId="0" xfId="0" applyFont="1" applyFill="1" applyBorder="1" applyAlignment="1" applyProtection="1">
      <alignment horizontal="left" vertical="center" wrapText="1"/>
      <protection locked="0"/>
    </xf>
    <xf numFmtId="0" fontId="1" fillId="3" borderId="20" xfId="0" applyFont="1" applyFill="1" applyBorder="1" applyAlignment="1" applyProtection="1">
      <alignment horizontal="left" vertical="center" wrapText="1" indent="1"/>
      <protection locked="0"/>
    </xf>
    <xf numFmtId="0" fontId="1" fillId="3" borderId="12" xfId="0" applyFont="1" applyFill="1" applyBorder="1" applyAlignment="1" applyProtection="1">
      <alignment horizontal="left" vertical="center" wrapText="1" indent="1"/>
      <protection locked="0"/>
    </xf>
    <xf numFmtId="0" fontId="10" fillId="4" borderId="128" xfId="0" applyFont="1" applyFill="1" applyBorder="1" applyAlignment="1">
      <alignment vertical="center" wrapText="1"/>
    </xf>
    <xf numFmtId="0" fontId="25" fillId="4" borderId="128" xfId="0" applyFont="1" applyFill="1" applyBorder="1" applyAlignment="1">
      <alignment vertical="center" wrapText="1"/>
    </xf>
    <xf numFmtId="0" fontId="10" fillId="2" borderId="0" xfId="0" applyFont="1" applyFill="1" applyBorder="1" applyAlignment="1">
      <alignment horizontal="left" vertical="center" wrapText="1"/>
    </xf>
    <xf numFmtId="0" fontId="18" fillId="4" borderId="1" xfId="1" applyFont="1" applyFill="1" applyBorder="1" applyAlignment="1">
      <alignment horizontal="left" vertical="center" indent="1"/>
    </xf>
    <xf numFmtId="0" fontId="18" fillId="4" borderId="17" xfId="1" applyFont="1" applyFill="1" applyBorder="1" applyAlignment="1">
      <alignment horizontal="left" vertical="center" indent="1"/>
    </xf>
    <xf numFmtId="0" fontId="23" fillId="2" borderId="33"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10" fillId="2" borderId="39" xfId="1" applyFont="1" applyFill="1" applyBorder="1" applyAlignment="1">
      <alignment horizontal="left" vertical="center" wrapText="1"/>
    </xf>
    <xf numFmtId="0" fontId="10" fillId="2" borderId="48" xfId="1" applyFont="1" applyFill="1" applyBorder="1" applyAlignment="1">
      <alignment horizontal="left" vertical="center" wrapText="1"/>
    </xf>
    <xf numFmtId="0" fontId="4" fillId="2" borderId="0" xfId="1" applyFont="1" applyFill="1" applyBorder="1" applyAlignment="1">
      <alignment horizontal="left" vertical="center" wrapText="1"/>
    </xf>
    <xf numFmtId="0" fontId="32" fillId="4" borderId="20" xfId="1" applyFont="1" applyFill="1" applyBorder="1" applyAlignment="1">
      <alignment horizontal="center" vertical="center" wrapText="1"/>
    </xf>
    <xf numFmtId="0" fontId="32" fillId="4" borderId="29" xfId="1" applyFont="1" applyFill="1" applyBorder="1" applyAlignment="1">
      <alignment horizontal="center" vertical="center" wrapText="1"/>
    </xf>
    <xf numFmtId="0" fontId="32" fillId="7" borderId="0" xfId="1" applyFont="1" applyFill="1" applyBorder="1" applyAlignment="1">
      <alignment horizontal="left" vertical="center" wrapText="1"/>
    </xf>
    <xf numFmtId="0" fontId="32" fillId="2" borderId="0" xfId="1" applyFont="1" applyFill="1" applyBorder="1" applyAlignment="1">
      <alignment horizontal="left"/>
    </xf>
    <xf numFmtId="0" fontId="3" fillId="2" borderId="0" xfId="1" applyFont="1" applyFill="1" applyBorder="1" applyAlignment="1">
      <alignment horizontal="left" vertical="center" wrapText="1"/>
    </xf>
    <xf numFmtId="0" fontId="1" fillId="2" borderId="0" xfId="1" applyFont="1" applyFill="1" applyBorder="1" applyAlignment="1">
      <alignment horizontal="left" vertical="center"/>
    </xf>
    <xf numFmtId="0" fontId="23" fillId="2" borderId="39" xfId="1" applyFont="1" applyFill="1" applyBorder="1" applyAlignment="1">
      <alignment horizontal="left" vertical="center" wrapText="1"/>
    </xf>
    <xf numFmtId="0" fontId="23" fillId="2" borderId="48" xfId="1" applyFont="1" applyFill="1" applyBorder="1" applyAlignment="1">
      <alignment horizontal="left" vertical="center" wrapText="1"/>
    </xf>
    <xf numFmtId="0" fontId="32" fillId="2" borderId="5" xfId="1" applyFont="1" applyFill="1" applyBorder="1" applyAlignment="1">
      <alignment horizontal="center" vertical="center" wrapText="1"/>
    </xf>
    <xf numFmtId="3" fontId="6" fillId="2" borderId="20" xfId="1" applyNumberFormat="1" applyFont="1" applyFill="1" applyBorder="1" applyAlignment="1">
      <alignment horizontal="center" vertical="center" wrapText="1"/>
    </xf>
    <xf numFmtId="3" fontId="6" fillId="2" borderId="29" xfId="1" applyNumberFormat="1" applyFont="1" applyFill="1" applyBorder="1" applyAlignment="1">
      <alignment horizontal="center" vertical="center" wrapText="1"/>
    </xf>
    <xf numFmtId="9" fontId="6" fillId="2" borderId="1" xfId="1" applyNumberFormat="1" applyFont="1" applyFill="1" applyBorder="1" applyAlignment="1">
      <alignment horizontal="center" vertical="center" wrapText="1"/>
    </xf>
    <xf numFmtId="0" fontId="10" fillId="2" borderId="39"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9" fillId="2" borderId="0" xfId="0" applyFont="1" applyFill="1" applyBorder="1" applyAlignment="1">
      <alignment horizontal="left" vertical="top" wrapText="1"/>
    </xf>
    <xf numFmtId="0" fontId="1" fillId="2" borderId="0" xfId="1" applyFont="1" applyFill="1" applyBorder="1" applyAlignment="1">
      <alignment horizontal="left" vertical="top" wrapText="1"/>
    </xf>
    <xf numFmtId="0" fontId="11" fillId="3" borderId="32" xfId="1" applyFont="1" applyFill="1" applyBorder="1" applyAlignment="1">
      <alignment horizontal="left" vertical="top" wrapText="1"/>
    </xf>
    <xf numFmtId="0" fontId="11" fillId="3" borderId="0" xfId="1" applyFont="1" applyFill="1" applyBorder="1" applyAlignment="1">
      <alignment horizontal="left" vertical="top" wrapText="1"/>
    </xf>
    <xf numFmtId="0" fontId="12" fillId="0" borderId="93" xfId="0" applyFont="1" applyBorder="1" applyAlignment="1">
      <alignment horizontal="center" vertical="center"/>
    </xf>
    <xf numFmtId="0" fontId="12" fillId="0" borderId="100" xfId="0" applyFont="1" applyBorder="1" applyAlignment="1">
      <alignment horizontal="center" vertical="center"/>
    </xf>
    <xf numFmtId="1" fontId="22" fillId="3" borderId="69" xfId="0" applyNumberFormat="1" applyFont="1" applyFill="1" applyBorder="1" applyAlignment="1">
      <alignment horizontal="center" vertical="center"/>
    </xf>
    <xf numFmtId="1" fontId="22" fillId="3" borderId="75" xfId="0" applyNumberFormat="1" applyFont="1" applyFill="1" applyBorder="1" applyAlignment="1">
      <alignment horizontal="center" vertical="center"/>
    </xf>
    <xf numFmtId="1" fontId="22" fillId="3" borderId="70" xfId="0" applyNumberFormat="1" applyFont="1" applyFill="1" applyBorder="1" applyAlignment="1">
      <alignment horizontal="center" vertical="center"/>
    </xf>
    <xf numFmtId="1" fontId="22" fillId="3" borderId="76" xfId="0" applyNumberFormat="1" applyFont="1" applyFill="1" applyBorder="1" applyAlignment="1">
      <alignment horizontal="center" vertical="center"/>
    </xf>
    <xf numFmtId="0" fontId="17" fillId="0" borderId="8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52" xfId="0" applyFont="1" applyBorder="1" applyAlignment="1">
      <alignment horizontal="center" vertical="center" wrapText="1"/>
    </xf>
    <xf numFmtId="0" fontId="5"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6"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2" xfId="0" applyFont="1" applyBorder="1" applyAlignment="1">
      <alignment horizontal="center" vertical="center" wrapText="1"/>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7" fillId="0" borderId="31" xfId="0" applyFont="1" applyBorder="1" applyAlignment="1">
      <alignment horizontal="center" vertical="center" wrapText="1"/>
    </xf>
    <xf numFmtId="0" fontId="11" fillId="0" borderId="44" xfId="0" applyFont="1" applyBorder="1" applyAlignment="1">
      <alignment horizontal="center" vertical="center" wrapText="1"/>
    </xf>
    <xf numFmtId="0" fontId="17" fillId="0" borderId="108" xfId="0" applyFont="1" applyBorder="1" applyAlignment="1">
      <alignment horizontal="center" vertical="center" wrapText="1"/>
    </xf>
    <xf numFmtId="0" fontId="11" fillId="0" borderId="105" xfId="0" applyFont="1" applyBorder="1" applyAlignment="1">
      <alignment horizontal="center" vertical="center" wrapText="1"/>
    </xf>
    <xf numFmtId="0" fontId="17" fillId="0" borderId="114" xfId="0" applyFont="1" applyBorder="1" applyAlignment="1">
      <alignment horizontal="center" vertical="center" wrapText="1"/>
    </xf>
    <xf numFmtId="0" fontId="11" fillId="0" borderId="115" xfId="0" applyFont="1" applyBorder="1" applyAlignment="1">
      <alignment horizontal="center" vertical="center" wrapText="1"/>
    </xf>
    <xf numFmtId="0" fontId="9" fillId="2" borderId="0" xfId="0" applyFont="1" applyFill="1" applyBorder="1" applyAlignment="1">
      <alignment horizontal="left" vertical="center" wrapText="1"/>
    </xf>
    <xf numFmtId="0" fontId="6" fillId="8" borderId="32"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12" fillId="0" borderId="20" xfId="0" applyFont="1" applyBorder="1" applyAlignment="1">
      <alignment horizontal="center" vertical="center"/>
    </xf>
    <xf numFmtId="0" fontId="12" fillId="0" borderId="29" xfId="0" applyFont="1" applyBorder="1" applyAlignment="1">
      <alignment horizontal="center" vertical="center"/>
    </xf>
    <xf numFmtId="49" fontId="6" fillId="6" borderId="20" xfId="0" applyNumberFormat="1" applyFont="1" applyFill="1" applyBorder="1" applyAlignment="1">
      <alignment horizontal="center" vertical="center"/>
    </xf>
    <xf numFmtId="49" fontId="6" fillId="6" borderId="29" xfId="0" applyNumberFormat="1" applyFont="1" applyFill="1" applyBorder="1" applyAlignment="1">
      <alignment horizontal="center" vertical="center"/>
    </xf>
    <xf numFmtId="0" fontId="30" fillId="2" borderId="0" xfId="1" applyFont="1" applyFill="1" applyBorder="1" applyAlignment="1">
      <alignment horizontal="left" vertical="center" wrapText="1"/>
    </xf>
    <xf numFmtId="0" fontId="30" fillId="2" borderId="34" xfId="1" applyFont="1" applyFill="1" applyBorder="1" applyAlignment="1">
      <alignment horizontal="left" vertical="center" wrapText="1"/>
    </xf>
    <xf numFmtId="49" fontId="6" fillId="6" borderId="1" xfId="0" applyNumberFormat="1" applyFont="1" applyFill="1" applyBorder="1" applyAlignment="1">
      <alignment horizontal="center" vertical="center"/>
    </xf>
    <xf numFmtId="0" fontId="12" fillId="0" borderId="1" xfId="0" applyFont="1" applyBorder="1" applyAlignment="1">
      <alignment horizontal="center" vertical="center"/>
    </xf>
    <xf numFmtId="0" fontId="9" fillId="2" borderId="0" xfId="0" applyFont="1" applyFill="1" applyBorder="1" applyAlignment="1">
      <alignment horizontal="left" vertical="top"/>
    </xf>
    <xf numFmtId="1" fontId="22" fillId="3" borderId="98"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34" xfId="0" applyFont="1" applyFill="1" applyBorder="1" applyAlignment="1">
      <alignment horizontal="center" vertical="center"/>
    </xf>
    <xf numFmtId="1" fontId="22" fillId="3" borderId="97" xfId="0" applyNumberFormat="1"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89" xfId="0" applyFont="1" applyFill="1" applyBorder="1" applyAlignment="1">
      <alignment horizontal="center" vertical="center"/>
    </xf>
    <xf numFmtId="0" fontId="17" fillId="0" borderId="38"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47" xfId="0" applyFont="1" applyBorder="1" applyAlignment="1">
      <alignment horizontal="center" vertical="center" wrapText="1"/>
    </xf>
    <xf numFmtId="0" fontId="11" fillId="0" borderId="96" xfId="0" applyFont="1" applyBorder="1" applyAlignment="1">
      <alignment horizontal="center" vertical="center" wrapText="1"/>
    </xf>
    <xf numFmtId="0" fontId="11" fillId="0" borderId="78" xfId="0" applyFont="1" applyBorder="1" applyAlignment="1">
      <alignment horizontal="center" vertical="center" wrapText="1"/>
    </xf>
    <xf numFmtId="0" fontId="5" fillId="0" borderId="29" xfId="0" applyFont="1" applyBorder="1" applyAlignment="1">
      <alignment horizontal="center" vertical="center" wrapText="1"/>
    </xf>
    <xf numFmtId="0" fontId="24" fillId="2" borderId="33" xfId="1" applyFont="1" applyFill="1" applyBorder="1" applyAlignment="1">
      <alignment horizontal="left" vertical="center" wrapText="1"/>
    </xf>
    <xf numFmtId="0" fontId="24" fillId="2" borderId="0" xfId="1" applyFont="1" applyFill="1" applyBorder="1" applyAlignment="1">
      <alignment horizontal="left" vertical="center" wrapText="1"/>
    </xf>
    <xf numFmtId="0" fontId="18" fillId="4" borderId="1" xfId="0" applyFont="1" applyFill="1" applyBorder="1" applyAlignment="1">
      <alignment horizontal="left" vertical="center" wrapText="1"/>
    </xf>
    <xf numFmtId="0" fontId="26" fillId="2" borderId="0" xfId="1" applyFont="1" applyFill="1" applyBorder="1" applyAlignment="1">
      <alignment horizontal="left" vertical="center" wrapText="1"/>
    </xf>
    <xf numFmtId="49" fontId="11" fillId="3" borderId="1" xfId="0" applyNumberFormat="1" applyFont="1" applyFill="1" applyBorder="1" applyAlignment="1">
      <alignment horizontal="left" vertical="top"/>
    </xf>
    <xf numFmtId="49" fontId="16" fillId="3" borderId="1" xfId="0" applyNumberFormat="1" applyFont="1" applyFill="1" applyBorder="1" applyAlignment="1">
      <alignment horizontal="left" vertical="top"/>
    </xf>
    <xf numFmtId="0" fontId="7" fillId="2" borderId="0" xfId="0" applyFont="1" applyFill="1" applyBorder="1" applyAlignment="1">
      <alignment horizontal="left" vertical="center"/>
    </xf>
    <xf numFmtId="1" fontId="5" fillId="2" borderId="94" xfId="0" applyNumberFormat="1" applyFont="1" applyFill="1" applyBorder="1" applyAlignment="1">
      <alignment horizontal="center" vertical="center"/>
    </xf>
    <xf numFmtId="1" fontId="5" fillId="2" borderId="89" xfId="0" applyNumberFormat="1" applyFont="1" applyFill="1" applyBorder="1" applyAlignment="1">
      <alignment horizontal="center" vertical="center"/>
    </xf>
    <xf numFmtId="1" fontId="22" fillId="3" borderId="74" xfId="0" applyNumberFormat="1" applyFont="1" applyFill="1" applyBorder="1" applyAlignment="1">
      <alignment horizontal="center" vertical="center"/>
    </xf>
    <xf numFmtId="1" fontId="22" fillId="3" borderId="99" xfId="0" applyNumberFormat="1" applyFont="1" applyFill="1" applyBorder="1" applyAlignment="1">
      <alignment horizontal="center" vertical="center"/>
    </xf>
    <xf numFmtId="1" fontId="5" fillId="2" borderId="9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17" fillId="0" borderId="50" xfId="0" applyFont="1" applyBorder="1" applyAlignment="1">
      <alignment horizontal="center" vertical="center" wrapText="1"/>
    </xf>
    <xf numFmtId="1" fontId="22" fillId="3" borderId="77" xfId="0" applyNumberFormat="1" applyFont="1" applyFill="1" applyBorder="1" applyAlignment="1">
      <alignment horizontal="center" vertical="center"/>
    </xf>
    <xf numFmtId="1" fontId="5" fillId="2" borderId="88" xfId="0" applyNumberFormat="1" applyFont="1" applyFill="1" applyBorder="1" applyAlignment="1">
      <alignment horizontal="center" vertical="center"/>
    </xf>
    <xf numFmtId="0" fontId="6" fillId="0" borderId="113" xfId="0" applyFont="1" applyBorder="1" applyAlignment="1">
      <alignment horizontal="center" vertical="center" wrapText="1"/>
    </xf>
    <xf numFmtId="0" fontId="6" fillId="0" borderId="42" xfId="0" applyFont="1" applyBorder="1" applyAlignment="1">
      <alignment horizontal="center" vertical="center" wrapText="1"/>
    </xf>
    <xf numFmtId="0" fontId="17" fillId="7" borderId="20" xfId="0" applyFont="1" applyFill="1" applyBorder="1" applyAlignment="1">
      <alignment horizontal="left" vertical="center" wrapText="1"/>
    </xf>
    <xf numFmtId="0" fontId="17" fillId="7" borderId="12" xfId="0" applyFont="1" applyFill="1" applyBorder="1" applyAlignment="1">
      <alignment horizontal="left" vertical="center" wrapText="1"/>
    </xf>
    <xf numFmtId="0" fontId="17" fillId="7" borderId="29" xfId="0" applyFont="1" applyFill="1" applyBorder="1" applyAlignment="1">
      <alignment horizontal="left" vertical="center" wrapText="1"/>
    </xf>
    <xf numFmtId="0" fontId="6" fillId="2" borderId="0" xfId="0" applyFont="1" applyFill="1" applyBorder="1" applyAlignment="1">
      <alignment horizontal="left" vertical="center"/>
    </xf>
    <xf numFmtId="0" fontId="17" fillId="3" borderId="1" xfId="0" applyFont="1" applyFill="1" applyBorder="1" applyAlignment="1">
      <alignment horizontal="center" vertical="top"/>
    </xf>
    <xf numFmtId="0" fontId="12" fillId="0" borderId="126" xfId="0" applyFont="1" applyBorder="1" applyAlignment="1">
      <alignment horizontal="center" vertical="center"/>
    </xf>
    <xf numFmtId="1" fontId="7" fillId="3" borderId="69" xfId="0" applyNumberFormat="1" applyFont="1" applyFill="1" applyBorder="1" applyAlignment="1">
      <alignment horizontal="center" vertical="center"/>
    </xf>
    <xf numFmtId="1" fontId="7" fillId="3" borderId="75" xfId="0" applyNumberFormat="1" applyFont="1" applyFill="1" applyBorder="1" applyAlignment="1">
      <alignment horizontal="center" vertical="center"/>
    </xf>
    <xf numFmtId="1" fontId="7" fillId="3" borderId="70" xfId="0" applyNumberFormat="1" applyFont="1" applyFill="1" applyBorder="1" applyAlignment="1">
      <alignment horizontal="center" vertical="center"/>
    </xf>
    <xf numFmtId="1" fontId="7" fillId="3" borderId="76" xfId="0" applyNumberFormat="1" applyFont="1" applyFill="1" applyBorder="1" applyAlignment="1">
      <alignment horizontal="center" vertical="center"/>
    </xf>
    <xf numFmtId="1" fontId="7" fillId="3" borderId="74" xfId="0" applyNumberFormat="1" applyFont="1" applyFill="1" applyBorder="1" applyAlignment="1">
      <alignment horizontal="center" vertical="center"/>
    </xf>
    <xf numFmtId="1" fontId="7" fillId="3" borderId="77" xfId="0" applyNumberFormat="1" applyFont="1" applyFill="1" applyBorder="1" applyAlignment="1">
      <alignment horizontal="center" vertical="center"/>
    </xf>
    <xf numFmtId="1" fontId="5" fillId="2" borderId="92" xfId="0" applyNumberFormat="1" applyFont="1" applyFill="1" applyBorder="1" applyAlignment="1">
      <alignment horizontal="center" vertical="center"/>
    </xf>
    <xf numFmtId="1" fontId="7" fillId="3" borderId="97" xfId="0" applyNumberFormat="1" applyFont="1" applyFill="1" applyBorder="1" applyAlignment="1">
      <alignment horizontal="center" vertical="center"/>
    </xf>
    <xf numFmtId="1" fontId="7" fillId="3" borderId="98" xfId="0" applyNumberFormat="1" applyFont="1" applyFill="1" applyBorder="1" applyAlignment="1">
      <alignment horizontal="center" vertical="center"/>
    </xf>
    <xf numFmtId="1" fontId="7" fillId="3" borderId="99" xfId="0" applyNumberFormat="1" applyFont="1" applyFill="1" applyBorder="1" applyAlignment="1">
      <alignment horizontal="center" vertical="center"/>
    </xf>
    <xf numFmtId="0" fontId="11" fillId="2" borderId="0" xfId="1" applyFont="1" applyFill="1" applyBorder="1" applyAlignment="1">
      <alignment horizontal="left" vertical="center" wrapText="1"/>
    </xf>
    <xf numFmtId="0" fontId="19" fillId="2" borderId="0" xfId="1" applyFont="1" applyFill="1" applyBorder="1" applyAlignment="1">
      <alignment horizontal="left" vertical="center" wrapText="1"/>
    </xf>
    <xf numFmtId="0" fontId="9" fillId="2" borderId="33" xfId="1" applyFont="1" applyFill="1" applyBorder="1" applyAlignment="1">
      <alignment horizontal="left" vertical="center" wrapText="1"/>
    </xf>
    <xf numFmtId="0" fontId="9" fillId="2" borderId="0" xfId="1" applyFont="1" applyFill="1" applyBorder="1" applyAlignment="1">
      <alignment horizontal="left" vertical="center" wrapText="1"/>
    </xf>
    <xf numFmtId="0" fontId="19" fillId="6" borderId="1" xfId="1" applyFont="1" applyFill="1" applyBorder="1" applyAlignment="1">
      <alignment horizontal="center" vertical="center" wrapText="1"/>
    </xf>
    <xf numFmtId="0" fontId="23" fillId="2" borderId="33" xfId="1" applyFont="1" applyFill="1" applyBorder="1" applyAlignment="1">
      <alignment horizontal="left" vertical="center" wrapText="1"/>
    </xf>
    <xf numFmtId="0" fontId="23" fillId="2" borderId="0" xfId="1" applyFont="1" applyFill="1" applyBorder="1" applyAlignment="1">
      <alignment horizontal="left" vertical="center" wrapText="1"/>
    </xf>
    <xf numFmtId="0" fontId="31" fillId="8" borderId="1" xfId="1" applyFont="1" applyFill="1" applyBorder="1" applyAlignment="1">
      <alignment horizontal="center" vertical="center" wrapText="1"/>
    </xf>
    <xf numFmtId="0" fontId="19" fillId="2" borderId="11" xfId="1" applyFont="1" applyFill="1" applyBorder="1" applyAlignment="1">
      <alignment horizontal="left" vertical="center" wrapText="1"/>
    </xf>
    <xf numFmtId="1" fontId="1" fillId="6" borderId="1" xfId="0" applyNumberFormat="1" applyFont="1" applyFill="1" applyBorder="1" applyAlignment="1">
      <alignment horizontal="center" vertical="center"/>
    </xf>
    <xf numFmtId="0" fontId="1" fillId="2" borderId="48" xfId="1" applyFont="1" applyFill="1" applyBorder="1" applyAlignment="1">
      <alignment horizontal="center" vertical="center" wrapText="1"/>
    </xf>
    <xf numFmtId="0" fontId="19" fillId="6" borderId="20" xfId="1" applyFont="1" applyFill="1" applyBorder="1" applyAlignment="1">
      <alignment horizontal="left" vertical="top" wrapText="1"/>
    </xf>
    <xf numFmtId="0" fontId="19" fillId="6" borderId="12" xfId="1" applyFont="1" applyFill="1" applyBorder="1" applyAlignment="1">
      <alignment horizontal="left" vertical="top" wrapText="1"/>
    </xf>
    <xf numFmtId="0" fontId="19" fillId="6" borderId="29" xfId="1" applyFont="1" applyFill="1" applyBorder="1" applyAlignment="1">
      <alignment horizontal="left" vertical="top" wrapText="1"/>
    </xf>
    <xf numFmtId="0" fontId="54" fillId="6" borderId="20" xfId="3" applyFill="1" applyBorder="1" applyAlignment="1">
      <alignment horizontal="left" vertical="top" wrapText="1"/>
    </xf>
    <xf numFmtId="0" fontId="31" fillId="4" borderId="50" xfId="1" applyFont="1" applyFill="1" applyBorder="1" applyAlignment="1">
      <alignment horizontal="center" vertical="center" wrapText="1"/>
    </xf>
    <xf numFmtId="0" fontId="6" fillId="0" borderId="52" xfId="0" applyFont="1" applyBorder="1" applyAlignment="1">
      <alignment horizontal="center" vertical="center" wrapText="1"/>
    </xf>
    <xf numFmtId="0" fontId="6" fillId="0" borderId="18" xfId="1" applyFont="1" applyFill="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3" fontId="17" fillId="8" borderId="84" xfId="1" applyNumberFormat="1" applyFont="1" applyFill="1" applyBorder="1" applyAlignment="1">
      <alignment horizontal="center" vertical="center" wrapText="1"/>
    </xf>
    <xf numFmtId="0" fontId="1" fillId="0" borderId="95" xfId="0" applyFont="1" applyBorder="1" applyAlignment="1">
      <alignment horizontal="center" vertical="center" wrapText="1"/>
    </xf>
    <xf numFmtId="0" fontId="31" fillId="4" borderId="17" xfId="1"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9" xfId="1" applyFont="1" applyFill="1" applyBorder="1" applyAlignment="1">
      <alignment horizontal="center" vertical="center" wrapText="1"/>
    </xf>
    <xf numFmtId="0" fontId="6" fillId="0" borderId="1" xfId="0" applyFont="1" applyBorder="1" applyAlignment="1">
      <alignment horizontal="center" vertical="center"/>
    </xf>
    <xf numFmtId="0" fontId="6" fillId="0" borderId="20" xfId="0" applyFont="1" applyBorder="1" applyAlignment="1">
      <alignment horizontal="center" vertical="center"/>
    </xf>
    <xf numFmtId="3" fontId="17" fillId="8" borderId="90" xfId="1" applyNumberFormat="1" applyFont="1" applyFill="1" applyBorder="1" applyAlignment="1">
      <alignment horizontal="center" vertical="center" wrapText="1"/>
    </xf>
    <xf numFmtId="0" fontId="1" fillId="0" borderId="18" xfId="0" applyFont="1" applyBorder="1" applyAlignment="1">
      <alignment horizontal="center" vertical="center" wrapText="1"/>
    </xf>
    <xf numFmtId="0" fontId="11" fillId="3" borderId="1" xfId="1" applyFont="1" applyFill="1" applyBorder="1" applyAlignment="1">
      <alignment horizontal="left" vertical="center"/>
    </xf>
    <xf numFmtId="0" fontId="1" fillId="0" borderId="1" xfId="0" applyFont="1" applyBorder="1" applyAlignment="1">
      <alignment vertical="center"/>
    </xf>
    <xf numFmtId="1" fontId="1" fillId="7" borderId="1" xfId="0" applyNumberFormat="1" applyFont="1" applyFill="1" applyBorder="1" applyAlignment="1">
      <alignment horizontal="center" vertical="center"/>
    </xf>
    <xf numFmtId="0" fontId="9" fillId="2" borderId="10" xfId="1" applyFont="1" applyFill="1" applyBorder="1" applyAlignment="1">
      <alignment horizontal="left" vertical="center" wrapText="1"/>
    </xf>
    <xf numFmtId="0" fontId="9" fillId="2" borderId="12" xfId="1" applyFont="1" applyFill="1" applyBorder="1" applyAlignment="1">
      <alignment horizontal="left" vertical="center" wrapText="1"/>
    </xf>
    <xf numFmtId="0" fontId="11" fillId="3" borderId="20" xfId="1" applyFont="1" applyFill="1" applyBorder="1" applyAlignment="1">
      <alignment horizontal="left" vertical="center"/>
    </xf>
    <xf numFmtId="0" fontId="11" fillId="3" borderId="12" xfId="1" applyFont="1" applyFill="1" applyBorder="1" applyAlignment="1">
      <alignment horizontal="left" vertical="center"/>
    </xf>
    <xf numFmtId="0" fontId="1" fillId="0" borderId="12" xfId="0" applyFont="1" applyBorder="1" applyAlignment="1">
      <alignment vertical="center"/>
    </xf>
    <xf numFmtId="0" fontId="1" fillId="0" borderId="29" xfId="0" applyFont="1" applyBorder="1" applyAlignment="1">
      <alignment vertical="center"/>
    </xf>
    <xf numFmtId="0" fontId="1" fillId="3" borderId="1" xfId="1" applyNumberFormat="1" applyFont="1" applyFill="1" applyBorder="1" applyAlignment="1">
      <alignment horizontal="center" vertical="center" wrapText="1"/>
    </xf>
    <xf numFmtId="0" fontId="1" fillId="0" borderId="1" xfId="0" applyNumberFormat="1" applyFont="1" applyBorder="1" applyAlignment="1">
      <alignment vertical="center" wrapText="1"/>
    </xf>
    <xf numFmtId="0" fontId="1" fillId="2" borderId="11" xfId="1" applyFont="1" applyFill="1" applyBorder="1" applyAlignment="1">
      <alignment horizontal="left" vertical="center" wrapText="1"/>
    </xf>
    <xf numFmtId="0" fontId="5" fillId="3" borderId="1" xfId="1" applyFont="1" applyFill="1" applyBorder="1" applyAlignment="1">
      <alignment horizontal="center" vertical="center"/>
    </xf>
    <xf numFmtId="0" fontId="3" fillId="2" borderId="32"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0" borderId="0" xfId="0" applyFont="1" applyBorder="1" applyAlignment="1">
      <alignment vertical="center"/>
    </xf>
    <xf numFmtId="0" fontId="1" fillId="2" borderId="0" xfId="1" applyFont="1" applyFill="1" applyBorder="1" applyAlignment="1">
      <alignment vertical="center" wrapText="1"/>
    </xf>
    <xf numFmtId="165" fontId="6" fillId="2" borderId="85" xfId="1" applyNumberFormat="1" applyFont="1" applyFill="1" applyBorder="1" applyAlignment="1">
      <alignment horizontal="center" vertical="center"/>
    </xf>
    <xf numFmtId="165" fontId="1" fillId="0" borderId="86" xfId="0" applyNumberFormat="1" applyFont="1" applyBorder="1" applyAlignment="1">
      <alignment vertical="center"/>
    </xf>
    <xf numFmtId="0" fontId="1" fillId="2" borderId="0" xfId="1" applyFont="1" applyFill="1" applyBorder="1" applyAlignment="1">
      <alignment horizontal="center" vertical="center" wrapText="1"/>
    </xf>
    <xf numFmtId="0" fontId="1" fillId="6" borderId="50" xfId="1" applyFont="1" applyFill="1" applyBorder="1" applyAlignment="1">
      <alignment horizontal="left" vertical="top" wrapText="1"/>
    </xf>
    <xf numFmtId="0" fontId="1" fillId="6" borderId="5" xfId="1" applyFont="1" applyFill="1" applyBorder="1" applyAlignment="1">
      <alignment horizontal="left" vertical="top" wrapText="1"/>
    </xf>
    <xf numFmtId="0" fontId="1" fillId="6" borderId="51" xfId="1" applyFont="1" applyFill="1" applyBorder="1" applyAlignment="1">
      <alignment horizontal="left" vertical="top" wrapText="1"/>
    </xf>
    <xf numFmtId="0" fontId="1" fillId="6" borderId="52" xfId="1" applyFont="1" applyFill="1" applyBorder="1" applyAlignment="1">
      <alignment horizontal="left" vertical="top" wrapText="1"/>
    </xf>
    <xf numFmtId="0" fontId="1" fillId="6" borderId="10" xfId="1" applyFont="1" applyFill="1" applyBorder="1" applyAlignment="1">
      <alignment horizontal="left" vertical="top" wrapText="1"/>
    </xf>
    <xf numFmtId="0" fontId="1" fillId="6" borderId="47" xfId="1" applyFont="1" applyFill="1" applyBorder="1" applyAlignment="1">
      <alignment horizontal="left" vertical="top" wrapText="1"/>
    </xf>
    <xf numFmtId="0" fontId="1" fillId="0" borderId="15" xfId="0" applyFont="1" applyBorder="1" applyAlignment="1">
      <alignment horizontal="center" vertical="center" wrapText="1"/>
    </xf>
    <xf numFmtId="0" fontId="31" fillId="4" borderId="38" xfId="1" applyFont="1" applyFill="1" applyBorder="1" applyAlignment="1">
      <alignment horizontal="center" vertical="center" wrapText="1"/>
    </xf>
    <xf numFmtId="0" fontId="1" fillId="0" borderId="83" xfId="0" applyFont="1" applyBorder="1" applyAlignment="1">
      <alignment horizontal="center" vertical="center" wrapText="1"/>
    </xf>
    <xf numFmtId="0" fontId="51" fillId="4" borderId="1" xfId="1" applyFont="1" applyFill="1" applyBorder="1" applyAlignment="1">
      <alignment horizontal="left" vertical="center" wrapText="1"/>
    </xf>
    <xf numFmtId="0" fontId="9" fillId="2" borderId="10" xfId="1" applyFont="1" applyFill="1" applyBorder="1" applyAlignment="1">
      <alignment horizontal="center" vertical="center" wrapText="1"/>
    </xf>
    <xf numFmtId="0" fontId="1" fillId="0" borderId="10" xfId="0" applyFont="1" applyBorder="1" applyAlignment="1">
      <alignment vertical="center" wrapText="1"/>
    </xf>
    <xf numFmtId="0" fontId="1" fillId="0" borderId="16" xfId="0" applyFont="1" applyBorder="1" applyAlignment="1">
      <alignment horizontal="center" vertical="center" wrapText="1"/>
    </xf>
    <xf numFmtId="0" fontId="50" fillId="4" borderId="38" xfId="1" applyFont="1" applyFill="1" applyBorder="1" applyAlignment="1">
      <alignment horizontal="center" vertical="center" wrapText="1"/>
    </xf>
    <xf numFmtId="0" fontId="3" fillId="0" borderId="83" xfId="0" applyFont="1" applyBorder="1" applyAlignment="1">
      <alignment horizontal="center" vertical="center" wrapText="1"/>
    </xf>
    <xf numFmtId="0" fontId="23" fillId="7" borderId="39" xfId="1" applyFont="1" applyFill="1" applyBorder="1" applyAlignment="1">
      <alignment horizontal="left" vertical="center" wrapText="1"/>
    </xf>
    <xf numFmtId="0" fontId="23" fillId="7" borderId="48" xfId="1" applyFont="1" applyFill="1" applyBorder="1" applyAlignment="1">
      <alignment horizontal="left" vertical="center" wrapText="1"/>
    </xf>
    <xf numFmtId="0" fontId="10" fillId="6" borderId="20" xfId="1" applyFont="1" applyFill="1" applyBorder="1" applyAlignment="1">
      <alignment horizontal="left" vertical="center" wrapText="1"/>
    </xf>
    <xf numFmtId="0" fontId="10" fillId="6" borderId="12" xfId="1" applyFont="1" applyFill="1" applyBorder="1" applyAlignment="1">
      <alignment horizontal="left" vertical="center" wrapText="1"/>
    </xf>
    <xf numFmtId="0" fontId="10" fillId="6" borderId="29" xfId="1" applyFont="1" applyFill="1" applyBorder="1" applyAlignment="1">
      <alignment horizontal="left" vertical="center" wrapText="1"/>
    </xf>
    <xf numFmtId="0" fontId="6" fillId="0" borderId="17" xfId="0" applyFont="1" applyBorder="1" applyAlignment="1">
      <alignment horizontal="center" vertical="center" wrapText="1"/>
    </xf>
    <xf numFmtId="0" fontId="1" fillId="0" borderId="34" xfId="0" applyFont="1" applyBorder="1" applyAlignment="1">
      <alignment horizontal="center" vertical="center" wrapText="1"/>
    </xf>
    <xf numFmtId="0" fontId="3" fillId="0" borderId="34" xfId="0" applyFont="1" applyBorder="1" applyAlignment="1">
      <alignment horizontal="center" vertical="center" wrapText="1"/>
    </xf>
  </cellXfs>
  <cellStyles count="6">
    <cellStyle name="Hiperveza" xfId="3" builtinId="8"/>
    <cellStyle name="Normal_HERA_Upit_ED_DP_unprotect" xfId="1" xr:uid="{00000000-0005-0000-0000-000001000000}"/>
    <cellStyle name="Normal_HERA_Upit_ED_DP_unprotect 2" xfId="4" xr:uid="{ABB56FC5-2FF8-44D3-9BA0-68A62B9F9705}"/>
    <cellStyle name="Normalno" xfId="0" builtinId="0"/>
    <cellStyle name="Postotak" xfId="2" builtinId="5"/>
    <cellStyle name="Postotak 2" xfId="5" xr:uid="{7A833D35-4BE8-4DAE-9CF3-26E82FC3457D}"/>
  </cellStyles>
  <dxfs count="3">
    <dxf>
      <font>
        <color rgb="FFFF000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sa.sever@zelplin.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zelplin.hr/plin/ovlasteni-plinoinstalateri" TargetMode="External"/><Relationship Id="rId2" Type="http://schemas.openxmlformats.org/officeDocument/2006/relationships/hyperlink" Target="https://www.zelplin.hr/plin/ovlasteni-plinoinstalateri" TargetMode="External"/><Relationship Id="rId1" Type="http://schemas.openxmlformats.org/officeDocument/2006/relationships/hyperlink" Target="https://www.zelplin.hr/plin/ovlasteni-plinoinstalateri" TargetMode="External"/><Relationship Id="rId5" Type="http://schemas.openxmlformats.org/officeDocument/2006/relationships/printerSettings" Target="../printerSettings/printerSettings7.bin"/><Relationship Id="rId4" Type="http://schemas.openxmlformats.org/officeDocument/2006/relationships/hyperlink" Target="https://www.zelplin.hr/plin/ovlasteni-plinoinstalateri"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7030A0"/>
  </sheetPr>
  <dimension ref="A1:I179"/>
  <sheetViews>
    <sheetView tabSelected="1" zoomScaleNormal="100" zoomScaleSheetLayoutView="100" workbookViewId="0">
      <selection activeCell="K11" sqref="K11"/>
    </sheetView>
  </sheetViews>
  <sheetFormatPr defaultColWidth="9.140625" defaultRowHeight="12.75" x14ac:dyDescent="0.2"/>
  <cols>
    <col min="1" max="1" width="1.5703125" style="89" customWidth="1"/>
    <col min="2" max="2" width="3.42578125" style="89" customWidth="1"/>
    <col min="3" max="3" width="47.5703125" style="89" customWidth="1"/>
    <col min="4" max="4" width="6.7109375" style="89" customWidth="1"/>
    <col min="5" max="5" width="15.140625" style="89" customWidth="1"/>
    <col min="6" max="6" width="14" style="89" customWidth="1"/>
    <col min="7" max="7" width="14.85546875" style="89" customWidth="1"/>
    <col min="8" max="8" width="2.28515625" style="89" customWidth="1"/>
    <col min="9" max="16384" width="9.140625" style="89"/>
  </cols>
  <sheetData>
    <row r="1" spans="1:9" s="75" customFormat="1" ht="24" customHeight="1" x14ac:dyDescent="0.2">
      <c r="A1" s="406"/>
      <c r="B1" s="516" t="s">
        <v>21</v>
      </c>
      <c r="C1" s="517"/>
      <c r="D1" s="511" t="s">
        <v>947</v>
      </c>
      <c r="E1" s="511"/>
      <c r="F1" s="511"/>
      <c r="G1" s="511"/>
      <c r="H1" s="512"/>
    </row>
    <row r="2" spans="1:9" s="75" customFormat="1" ht="12" customHeight="1" x14ac:dyDescent="0.2">
      <c r="A2" s="76"/>
      <c r="B2" s="177"/>
      <c r="C2" s="177"/>
      <c r="D2" s="506" t="s">
        <v>936</v>
      </c>
      <c r="E2" s="506"/>
      <c r="F2" s="506"/>
      <c r="G2" s="506"/>
      <c r="H2" s="178"/>
      <c r="I2" s="77"/>
    </row>
    <row r="3" spans="1:9" s="75" customFormat="1" ht="37.5" customHeight="1" x14ac:dyDescent="0.2">
      <c r="A3" s="76"/>
      <c r="B3" s="518" t="s">
        <v>563</v>
      </c>
      <c r="C3" s="518"/>
      <c r="D3" s="507"/>
      <c r="E3" s="507"/>
      <c r="F3" s="507"/>
      <c r="G3" s="507"/>
      <c r="H3" s="179"/>
      <c r="I3" s="77"/>
    </row>
    <row r="4" spans="1:9" s="75" customFormat="1" ht="33" customHeight="1" x14ac:dyDescent="0.2">
      <c r="A4" s="60"/>
      <c r="B4" s="323" t="s">
        <v>521</v>
      </c>
      <c r="C4" s="323" t="s">
        <v>906</v>
      </c>
      <c r="D4" s="514" t="s">
        <v>962</v>
      </c>
      <c r="E4" s="515"/>
      <c r="F4" s="515"/>
      <c r="G4" s="494"/>
      <c r="H4" s="61"/>
    </row>
    <row r="5" spans="1:9" s="75" customFormat="1" ht="3.75" customHeight="1" x14ac:dyDescent="0.2">
      <c r="A5" s="60"/>
      <c r="B5" s="323"/>
      <c r="C5" s="323"/>
      <c r="D5" s="323"/>
      <c r="E5" s="323"/>
      <c r="F5" s="323"/>
      <c r="G5" s="323"/>
      <c r="H5" s="61"/>
    </row>
    <row r="6" spans="1:9" s="75" customFormat="1" ht="26.25" customHeight="1" x14ac:dyDescent="0.2">
      <c r="A6" s="60"/>
      <c r="B6" s="323" t="s">
        <v>520</v>
      </c>
      <c r="C6" s="505" t="s">
        <v>523</v>
      </c>
      <c r="D6" s="505"/>
      <c r="E6" s="322"/>
      <c r="F6" s="514" t="s">
        <v>963</v>
      </c>
      <c r="G6" s="494"/>
      <c r="H6" s="61"/>
    </row>
    <row r="7" spans="1:9" s="75" customFormat="1" ht="3.75" customHeight="1" x14ac:dyDescent="0.2">
      <c r="A7" s="60"/>
      <c r="B7" s="513"/>
      <c r="C7" s="513"/>
      <c r="D7" s="513"/>
      <c r="E7" s="513"/>
      <c r="F7" s="513"/>
      <c r="G7" s="513"/>
      <c r="H7" s="61"/>
    </row>
    <row r="8" spans="1:9" s="75" customFormat="1" ht="24" customHeight="1" x14ac:dyDescent="0.2">
      <c r="A8" s="60"/>
      <c r="B8" s="323" t="s">
        <v>524</v>
      </c>
      <c r="C8" s="323" t="s">
        <v>20</v>
      </c>
      <c r="D8" s="79"/>
      <c r="E8" s="79"/>
      <c r="F8" s="514" t="s">
        <v>963</v>
      </c>
      <c r="G8" s="494"/>
      <c r="H8" s="61"/>
    </row>
    <row r="9" spans="1:9" s="75" customFormat="1" ht="24" customHeight="1" x14ac:dyDescent="0.2">
      <c r="A9" s="60"/>
      <c r="B9" s="323" t="s">
        <v>525</v>
      </c>
      <c r="C9" s="354" t="s">
        <v>912</v>
      </c>
      <c r="D9" s="79"/>
      <c r="E9" s="79"/>
      <c r="F9" s="514" t="s">
        <v>993</v>
      </c>
      <c r="G9" s="494"/>
      <c r="H9" s="61"/>
    </row>
    <row r="10" spans="1:9" s="75" customFormat="1" ht="24" customHeight="1" x14ac:dyDescent="0.2">
      <c r="A10" s="60"/>
      <c r="B10" s="323" t="s">
        <v>526</v>
      </c>
      <c r="C10" s="354" t="s">
        <v>913</v>
      </c>
      <c r="D10" s="79"/>
      <c r="E10" s="79"/>
      <c r="F10" s="493" t="s">
        <v>964</v>
      </c>
      <c r="G10" s="494"/>
      <c r="H10" s="61"/>
    </row>
    <row r="11" spans="1:9" s="75" customFormat="1" ht="3.75" customHeight="1" x14ac:dyDescent="0.2">
      <c r="A11" s="60"/>
      <c r="B11" s="323"/>
      <c r="C11" s="323"/>
      <c r="D11" s="323"/>
      <c r="E11" s="323"/>
      <c r="F11" s="323"/>
      <c r="G11" s="323"/>
      <c r="H11" s="61"/>
    </row>
    <row r="12" spans="1:9" s="75" customFormat="1" ht="20.25" customHeight="1" x14ac:dyDescent="0.2">
      <c r="A12" s="60"/>
      <c r="B12" s="345"/>
      <c r="C12" s="345"/>
      <c r="D12" s="345"/>
      <c r="E12" s="345"/>
      <c r="F12" s="345"/>
      <c r="G12" s="345"/>
      <c r="H12" s="61"/>
    </row>
    <row r="13" spans="1:9" s="75" customFormat="1" ht="20.25" customHeight="1" x14ac:dyDescent="0.2">
      <c r="A13" s="60"/>
      <c r="B13" s="347" t="s">
        <v>5</v>
      </c>
      <c r="C13" s="347" t="s">
        <v>529</v>
      </c>
      <c r="D13" s="347"/>
      <c r="E13" s="319"/>
      <c r="F13" s="79"/>
      <c r="G13" s="80">
        <v>5</v>
      </c>
      <c r="H13" s="61"/>
    </row>
    <row r="14" spans="1:9" s="75" customFormat="1" ht="20.25" customHeight="1" x14ac:dyDescent="0.2">
      <c r="A14" s="60"/>
      <c r="B14" s="323" t="s">
        <v>16</v>
      </c>
      <c r="C14" s="323" t="s">
        <v>530</v>
      </c>
      <c r="D14" s="79"/>
      <c r="E14" s="79"/>
      <c r="F14" s="79"/>
      <c r="G14" s="80">
        <v>9</v>
      </c>
      <c r="H14" s="61"/>
    </row>
    <row r="15" spans="1:9" s="75" customFormat="1" ht="5.25" customHeight="1" x14ac:dyDescent="0.2">
      <c r="A15" s="76"/>
      <c r="B15" s="503"/>
      <c r="C15" s="503"/>
      <c r="D15" s="503"/>
      <c r="E15" s="503"/>
      <c r="F15" s="503"/>
      <c r="G15" s="503"/>
      <c r="H15" s="504"/>
    </row>
    <row r="16" spans="1:9" s="75" customFormat="1" ht="60" customHeight="1" x14ac:dyDescent="0.2">
      <c r="A16" s="81"/>
      <c r="B16" s="323" t="s">
        <v>6</v>
      </c>
      <c r="C16" s="323" t="s">
        <v>528</v>
      </c>
      <c r="D16" s="500" t="s">
        <v>965</v>
      </c>
      <c r="E16" s="501"/>
      <c r="F16" s="501"/>
      <c r="G16" s="502"/>
      <c r="H16" s="82"/>
    </row>
    <row r="17" spans="1:9" s="75" customFormat="1" ht="24" customHeight="1" x14ac:dyDescent="0.2">
      <c r="A17" s="81"/>
      <c r="B17" s="323" t="s">
        <v>685</v>
      </c>
      <c r="C17" s="505" t="s">
        <v>693</v>
      </c>
      <c r="D17" s="505"/>
      <c r="E17" s="505"/>
      <c r="F17" s="505"/>
      <c r="G17" s="505"/>
      <c r="H17" s="82"/>
    </row>
    <row r="18" spans="1:9" s="75" customFormat="1" ht="34.5" customHeight="1" x14ac:dyDescent="0.2">
      <c r="A18" s="81"/>
      <c r="B18" s="323"/>
      <c r="C18" s="321" t="s">
        <v>694</v>
      </c>
      <c r="D18" s="319"/>
      <c r="E18" s="456" t="s">
        <v>907</v>
      </c>
      <c r="F18" s="456" t="s">
        <v>908</v>
      </c>
      <c r="G18" s="456" t="s">
        <v>909</v>
      </c>
      <c r="H18" s="82"/>
    </row>
    <row r="19" spans="1:9" s="75" customFormat="1" ht="20.25" customHeight="1" x14ac:dyDescent="0.2">
      <c r="A19" s="81"/>
      <c r="B19" s="83" t="s">
        <v>566</v>
      </c>
      <c r="C19" s="84" t="s">
        <v>690</v>
      </c>
      <c r="D19" s="84"/>
      <c r="E19" s="85">
        <v>0</v>
      </c>
      <c r="F19" s="85">
        <v>0.3</v>
      </c>
      <c r="G19" s="85">
        <v>0.05</v>
      </c>
      <c r="H19" s="82"/>
    </row>
    <row r="20" spans="1:9" s="75" customFormat="1" ht="20.25" customHeight="1" x14ac:dyDescent="0.2">
      <c r="A20" s="81"/>
      <c r="B20" s="83" t="s">
        <v>688</v>
      </c>
      <c r="C20" s="84" t="s">
        <v>691</v>
      </c>
      <c r="D20" s="84"/>
      <c r="E20" s="85">
        <v>0</v>
      </c>
      <c r="F20" s="85"/>
      <c r="G20" s="85">
        <v>0.4</v>
      </c>
      <c r="H20" s="82"/>
    </row>
    <row r="21" spans="1:9" s="75" customFormat="1" ht="20.25" customHeight="1" x14ac:dyDescent="0.2">
      <c r="A21" s="81"/>
      <c r="B21" s="83" t="s">
        <v>689</v>
      </c>
      <c r="C21" s="84" t="s">
        <v>692</v>
      </c>
      <c r="D21" s="84"/>
      <c r="E21" s="85">
        <v>1</v>
      </c>
      <c r="F21" s="85">
        <v>0.7</v>
      </c>
      <c r="G21" s="85">
        <v>0.06</v>
      </c>
      <c r="H21" s="82"/>
    </row>
    <row r="22" spans="1:9" s="75" customFormat="1" ht="20.25" customHeight="1" x14ac:dyDescent="0.2">
      <c r="A22" s="81"/>
      <c r="B22" s="320"/>
      <c r="C22" s="323"/>
      <c r="D22" s="318"/>
      <c r="E22" s="87">
        <f>SUM(E19:E21)</f>
        <v>1</v>
      </c>
      <c r="F22" s="87">
        <f>SUM(F19:F21)</f>
        <v>1</v>
      </c>
      <c r="G22" s="87">
        <f>SUM(G19:G21)</f>
        <v>0.51</v>
      </c>
      <c r="H22" s="82"/>
    </row>
    <row r="23" spans="1:9" s="75" customFormat="1" ht="6.75" customHeight="1" x14ac:dyDescent="0.2">
      <c r="A23" s="81"/>
      <c r="B23" s="28"/>
      <c r="C23" s="78"/>
      <c r="D23" s="86"/>
      <c r="E23" s="88"/>
      <c r="F23" s="88"/>
      <c r="G23" s="88"/>
      <c r="H23" s="82"/>
    </row>
    <row r="24" spans="1:9" ht="30" customHeight="1" x14ac:dyDescent="0.2">
      <c r="A24" s="490" t="s">
        <v>576</v>
      </c>
      <c r="B24" s="491"/>
      <c r="C24" s="491"/>
      <c r="D24" s="491"/>
      <c r="E24" s="491"/>
      <c r="F24" s="491"/>
      <c r="G24" s="491"/>
      <c r="H24" s="492"/>
    </row>
    <row r="25" spans="1:9" ht="27" customHeight="1" x14ac:dyDescent="0.2">
      <c r="A25" s="498" t="s">
        <v>577</v>
      </c>
      <c r="B25" s="499"/>
      <c r="C25" s="519" t="s">
        <v>722</v>
      </c>
      <c r="D25" s="519"/>
      <c r="E25" s="519"/>
      <c r="F25" s="519"/>
      <c r="G25" s="519"/>
      <c r="H25" s="520"/>
    </row>
    <row r="26" spans="1:9" ht="27" customHeight="1" x14ac:dyDescent="0.2">
      <c r="A26" s="498" t="s">
        <v>558</v>
      </c>
      <c r="B26" s="499"/>
      <c r="C26" s="495" t="s">
        <v>724</v>
      </c>
      <c r="D26" s="496"/>
      <c r="E26" s="496"/>
      <c r="F26" s="496"/>
      <c r="G26" s="496"/>
      <c r="H26" s="497"/>
    </row>
    <row r="27" spans="1:9" ht="27" customHeight="1" x14ac:dyDescent="0.2">
      <c r="A27" s="498" t="s">
        <v>559</v>
      </c>
      <c r="B27" s="499"/>
      <c r="C27" s="495" t="s">
        <v>723</v>
      </c>
      <c r="D27" s="496"/>
      <c r="E27" s="496"/>
      <c r="F27" s="496"/>
      <c r="G27" s="496"/>
      <c r="H27" s="497"/>
    </row>
    <row r="28" spans="1:9" ht="27" customHeight="1" x14ac:dyDescent="0.2">
      <c r="A28" s="498" t="s">
        <v>560</v>
      </c>
      <c r="B28" s="499"/>
      <c r="C28" s="495" t="s">
        <v>725</v>
      </c>
      <c r="D28" s="496"/>
      <c r="E28" s="496"/>
      <c r="F28" s="496"/>
      <c r="G28" s="496"/>
      <c r="H28" s="497"/>
    </row>
    <row r="29" spans="1:9" ht="27" customHeight="1" x14ac:dyDescent="0.2">
      <c r="A29" s="498" t="s">
        <v>561</v>
      </c>
      <c r="B29" s="499"/>
      <c r="C29" s="508" t="s">
        <v>791</v>
      </c>
      <c r="D29" s="509"/>
      <c r="E29" s="509"/>
      <c r="F29" s="509"/>
      <c r="G29" s="509"/>
      <c r="H29" s="510"/>
    </row>
    <row r="30" spans="1:9" ht="22.5" customHeight="1" x14ac:dyDescent="0.2">
      <c r="A30" s="90"/>
      <c r="B30" s="91"/>
      <c r="C30" s="91"/>
      <c r="D30" s="92"/>
      <c r="E30" s="93"/>
      <c r="F30" s="91"/>
      <c r="G30" s="91"/>
      <c r="H30" s="94"/>
    </row>
    <row r="31" spans="1:9" ht="16.5" customHeight="1" x14ac:dyDescent="0.2">
      <c r="A31" s="90"/>
      <c r="B31" s="91"/>
      <c r="C31" s="91"/>
      <c r="D31" s="93" t="s">
        <v>14</v>
      </c>
      <c r="E31" s="93"/>
      <c r="F31" s="91"/>
      <c r="G31" s="91"/>
      <c r="H31" s="94"/>
    </row>
    <row r="32" spans="1:9" ht="36" customHeight="1" x14ac:dyDescent="0.2">
      <c r="A32" s="95"/>
      <c r="B32" s="91"/>
      <c r="C32" s="91"/>
      <c r="D32" s="91"/>
      <c r="E32" s="96" t="s">
        <v>820</v>
      </c>
      <c r="F32" s="97"/>
      <c r="G32" s="97"/>
      <c r="H32" s="98"/>
      <c r="I32" s="99"/>
    </row>
    <row r="33" spans="1:9" ht="36" customHeight="1" x14ac:dyDescent="0.2">
      <c r="A33" s="90"/>
      <c r="B33" s="100" t="s">
        <v>15</v>
      </c>
      <c r="C33" s="100"/>
      <c r="D33" s="91"/>
      <c r="E33" s="101"/>
      <c r="F33" s="102"/>
      <c r="G33" s="102"/>
      <c r="H33" s="94"/>
      <c r="I33" s="103"/>
    </row>
    <row r="34" spans="1:9" x14ac:dyDescent="0.2">
      <c r="A34" s="90"/>
      <c r="B34" s="91"/>
      <c r="C34" s="91"/>
      <c r="D34" s="91"/>
      <c r="E34" s="91"/>
      <c r="F34" s="91"/>
      <c r="G34" s="91"/>
      <c r="H34" s="94"/>
    </row>
    <row r="35" spans="1:9" ht="13.5" thickBot="1" x14ac:dyDescent="0.25">
      <c r="A35" s="104"/>
      <c r="B35" s="105"/>
      <c r="C35" s="105"/>
      <c r="D35" s="105"/>
      <c r="E35" s="105"/>
      <c r="F35" s="105"/>
      <c r="G35" s="105"/>
      <c r="H35" s="106"/>
    </row>
    <row r="48" spans="1:9" s="107" customFormat="1" x14ac:dyDescent="0.2"/>
    <row r="49" s="107" customFormat="1" x14ac:dyDescent="0.2"/>
    <row r="50" s="107" customFormat="1" x14ac:dyDescent="0.2"/>
    <row r="51" s="107" customFormat="1" x14ac:dyDescent="0.2"/>
    <row r="52" s="107" customFormat="1" x14ac:dyDescent="0.2"/>
    <row r="53" s="107" customFormat="1" x14ac:dyDescent="0.2"/>
    <row r="54" s="107" customFormat="1" x14ac:dyDescent="0.2"/>
    <row r="55" s="107" customFormat="1" x14ac:dyDescent="0.2"/>
    <row r="56" s="107" customFormat="1" x14ac:dyDescent="0.2"/>
    <row r="57" s="107" customFormat="1" x14ac:dyDescent="0.2"/>
    <row r="58" s="107" customFormat="1" x14ac:dyDescent="0.2"/>
    <row r="59" s="107" customFormat="1" x14ac:dyDescent="0.2"/>
    <row r="179" s="107" customFormat="1" x14ac:dyDescent="0.2"/>
  </sheetData>
  <mergeCells count="25">
    <mergeCell ref="D2:G3"/>
    <mergeCell ref="C29:H29"/>
    <mergeCell ref="A29:B29"/>
    <mergeCell ref="A28:B28"/>
    <mergeCell ref="D1:H1"/>
    <mergeCell ref="B7:G7"/>
    <mergeCell ref="D4:G4"/>
    <mergeCell ref="B1:C1"/>
    <mergeCell ref="F6:G6"/>
    <mergeCell ref="C6:D6"/>
    <mergeCell ref="B3:C3"/>
    <mergeCell ref="A27:B27"/>
    <mergeCell ref="A26:B26"/>
    <mergeCell ref="F8:G8"/>
    <mergeCell ref="F9:G9"/>
    <mergeCell ref="C25:H25"/>
    <mergeCell ref="A24:H24"/>
    <mergeCell ref="F10:G10"/>
    <mergeCell ref="C28:H28"/>
    <mergeCell ref="C27:H27"/>
    <mergeCell ref="C26:H26"/>
    <mergeCell ref="A25:B25"/>
    <mergeCell ref="D16:G16"/>
    <mergeCell ref="B15:H15"/>
    <mergeCell ref="C17:G17"/>
  </mergeCells>
  <phoneticPr fontId="3" type="noConversion"/>
  <hyperlinks>
    <hyperlink ref="F10" r:id="rId1" xr:uid="{485CD9A4-5915-4E12-A325-EEC4D915C5B3}"/>
  </hyperlinks>
  <pageMargins left="0.19685039370078741" right="0.19685039370078741" top="0.19685039370078741" bottom="0.19685039370078741" header="0.19685039370078741" footer="0.19685039370078741"/>
  <pageSetup paperSize="9" scale="95" orientation="portrait" r:id="rId2"/>
  <headerFooter alignWithMargins="0">
    <oddFooter>&amp;LHERA - Godišnje izvješće za 2019. &amp;RPRILOG 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2:H175"/>
  <sheetViews>
    <sheetView zoomScaleNormal="100" zoomScaleSheetLayoutView="100" workbookViewId="0">
      <selection activeCell="H18" sqref="H18"/>
    </sheetView>
  </sheetViews>
  <sheetFormatPr defaultColWidth="9.140625" defaultRowHeight="12.75" x14ac:dyDescent="0.2"/>
  <cols>
    <col min="1" max="1" width="2.85546875" style="89" customWidth="1"/>
    <col min="2" max="2" width="46.5703125" style="89" customWidth="1"/>
    <col min="3" max="3" width="20.5703125" style="89" customWidth="1"/>
    <col min="4" max="4" width="19.28515625" style="89" customWidth="1"/>
    <col min="5" max="5" width="17.5703125" style="89" customWidth="1"/>
    <col min="6" max="6" width="2.28515625" style="89" customWidth="1"/>
    <col min="7" max="16384" width="9.140625" style="89"/>
  </cols>
  <sheetData>
    <row r="2" spans="1:8" ht="13.5" thickBot="1" x14ac:dyDescent="0.25"/>
    <row r="3" spans="1:8" s="107" customFormat="1" ht="24" customHeight="1" x14ac:dyDescent="0.2">
      <c r="A3" s="523" t="s">
        <v>726</v>
      </c>
      <c r="B3" s="524"/>
      <c r="C3" s="524"/>
      <c r="D3" s="524"/>
      <c r="E3" s="524"/>
      <c r="F3" s="197"/>
      <c r="G3" s="125"/>
    </row>
    <row r="4" spans="1:8" s="75" customFormat="1" ht="10.5" customHeight="1" x14ac:dyDescent="0.2">
      <c r="A4" s="194"/>
      <c r="B4" s="196"/>
      <c r="C4" s="195"/>
      <c r="D4" s="198"/>
      <c r="E4" s="198"/>
      <c r="F4" s="199"/>
      <c r="G4" s="17"/>
      <c r="H4" s="77"/>
    </row>
    <row r="5" spans="1:8" s="107" customFormat="1" ht="16.5" customHeight="1" x14ac:dyDescent="0.2">
      <c r="A5" s="521" t="s">
        <v>792</v>
      </c>
      <c r="B5" s="522"/>
      <c r="C5" s="522"/>
      <c r="D5" s="522"/>
      <c r="E5" s="198"/>
      <c r="F5" s="127"/>
      <c r="G5" s="125"/>
    </row>
    <row r="6" spans="1:8" s="107" customFormat="1" ht="16.5" customHeight="1" x14ac:dyDescent="0.2">
      <c r="A6" s="186"/>
      <c r="B6" s="187" t="s">
        <v>762</v>
      </c>
      <c r="C6" s="188"/>
      <c r="D6" s="181"/>
      <c r="E6" s="223">
        <f>SUM(E7:E8)</f>
        <v>0</v>
      </c>
      <c r="F6" s="127"/>
      <c r="G6" s="125"/>
    </row>
    <row r="7" spans="1:8" s="107" customFormat="1" ht="16.5" customHeight="1" x14ac:dyDescent="0.2">
      <c r="A7" s="186"/>
      <c r="B7" s="187" t="s">
        <v>727</v>
      </c>
      <c r="C7" s="188"/>
      <c r="D7" s="181"/>
      <c r="E7" s="189">
        <v>0</v>
      </c>
      <c r="F7" s="127"/>
      <c r="G7" s="125"/>
    </row>
    <row r="8" spans="1:8" s="107" customFormat="1" ht="16.5" customHeight="1" x14ac:dyDescent="0.2">
      <c r="A8" s="186"/>
      <c r="B8" s="187" t="s">
        <v>765</v>
      </c>
      <c r="C8" s="188"/>
      <c r="D8" s="181"/>
      <c r="E8" s="189">
        <v>0</v>
      </c>
      <c r="F8" s="127"/>
      <c r="G8" s="125"/>
    </row>
    <row r="9" spans="1:8" s="107" customFormat="1" ht="9" customHeight="1" x14ac:dyDescent="0.2">
      <c r="A9" s="27"/>
      <c r="B9" s="187"/>
      <c r="C9" s="190"/>
      <c r="D9" s="181"/>
      <c r="E9" s="190"/>
      <c r="F9" s="127"/>
      <c r="G9" s="125"/>
    </row>
    <row r="10" spans="1:8" ht="14.25" customHeight="1" x14ac:dyDescent="0.2">
      <c r="A10" s="27"/>
      <c r="B10" s="525" t="s">
        <v>763</v>
      </c>
      <c r="C10" s="525"/>
      <c r="D10" s="138"/>
      <c r="E10" s="223">
        <f>SUM(E11:E12)</f>
        <v>0</v>
      </c>
      <c r="F10" s="109"/>
      <c r="G10" s="92"/>
    </row>
    <row r="11" spans="1:8" s="107" customFormat="1" ht="16.5" customHeight="1" x14ac:dyDescent="0.2">
      <c r="A11" s="186"/>
      <c r="B11" s="525" t="s">
        <v>728</v>
      </c>
      <c r="C11" s="525"/>
      <c r="D11" s="181"/>
      <c r="E11" s="189">
        <v>0</v>
      </c>
      <c r="F11" s="127"/>
      <c r="G11" s="125"/>
    </row>
    <row r="12" spans="1:8" s="107" customFormat="1" ht="16.5" customHeight="1" x14ac:dyDescent="0.2">
      <c r="A12" s="186"/>
      <c r="B12" s="525" t="s">
        <v>729</v>
      </c>
      <c r="C12" s="525"/>
      <c r="D12" s="181"/>
      <c r="E12" s="189">
        <v>0</v>
      </c>
      <c r="F12" s="127"/>
      <c r="G12" s="125"/>
    </row>
    <row r="13" spans="1:8" s="107" customFormat="1" ht="16.5" customHeight="1" x14ac:dyDescent="0.2">
      <c r="A13" s="186"/>
      <c r="B13" s="191"/>
      <c r="C13" s="191"/>
      <c r="D13" s="181"/>
      <c r="E13" s="181"/>
      <c r="F13" s="127"/>
      <c r="G13" s="125"/>
    </row>
    <row r="14" spans="1:8" s="107" customFormat="1" ht="21" customHeight="1" x14ac:dyDescent="0.2">
      <c r="A14" s="521" t="s">
        <v>761</v>
      </c>
      <c r="B14" s="522"/>
      <c r="C14" s="522"/>
      <c r="D14" s="522"/>
      <c r="E14" s="203"/>
      <c r="F14" s="127"/>
      <c r="G14" s="125"/>
    </row>
    <row r="15" spans="1:8" s="107" customFormat="1" ht="16.5" customHeight="1" x14ac:dyDescent="0.2">
      <c r="A15" s="126"/>
      <c r="B15" s="181" t="s">
        <v>767</v>
      </c>
      <c r="C15" s="181"/>
      <c r="D15" s="181"/>
      <c r="E15" s="189">
        <v>271</v>
      </c>
      <c r="F15" s="127"/>
      <c r="G15" s="125"/>
    </row>
    <row r="16" spans="1:8" s="107" customFormat="1" ht="16.5" customHeight="1" x14ac:dyDescent="0.2">
      <c r="A16" s="126"/>
      <c r="B16" s="181" t="s">
        <v>768</v>
      </c>
      <c r="C16" s="181"/>
      <c r="D16" s="181"/>
      <c r="E16" s="189">
        <v>0</v>
      </c>
      <c r="F16" s="127"/>
      <c r="G16" s="125"/>
    </row>
    <row r="17" spans="1:7" s="107" customFormat="1" ht="11.25" customHeight="1" x14ac:dyDescent="0.2">
      <c r="A17" s="126"/>
      <c r="B17" s="181"/>
      <c r="C17" s="181"/>
      <c r="D17" s="181"/>
      <c r="E17" s="224"/>
      <c r="F17" s="127"/>
      <c r="G17" s="125"/>
    </row>
    <row r="18" spans="1:7" s="107" customFormat="1" ht="11.25" customHeight="1" x14ac:dyDescent="0.2">
      <c r="A18" s="126"/>
      <c r="B18" s="181"/>
      <c r="C18" s="181"/>
      <c r="D18" s="181"/>
      <c r="E18" s="224"/>
      <c r="F18" s="127"/>
      <c r="G18" s="125"/>
    </row>
    <row r="19" spans="1:7" s="107" customFormat="1" ht="16.5" customHeight="1" x14ac:dyDescent="0.2">
      <c r="A19" s="126"/>
      <c r="B19" s="181" t="s">
        <v>914</v>
      </c>
      <c r="C19" s="181"/>
      <c r="D19" s="181"/>
      <c r="E19" s="189">
        <v>3</v>
      </c>
      <c r="F19" s="127"/>
      <c r="G19" s="125"/>
    </row>
    <row r="20" spans="1:7" s="107" customFormat="1" ht="16.5" customHeight="1" x14ac:dyDescent="0.2">
      <c r="A20" s="126"/>
      <c r="B20" s="181" t="s">
        <v>915</v>
      </c>
      <c r="C20" s="181"/>
      <c r="D20" s="181"/>
      <c r="E20" s="189">
        <v>6</v>
      </c>
      <c r="F20" s="127"/>
      <c r="G20" s="125"/>
    </row>
    <row r="21" spans="1:7" s="107" customFormat="1" ht="14.25" customHeight="1" x14ac:dyDescent="0.2">
      <c r="A21" s="126"/>
      <c r="B21" s="181"/>
      <c r="C21" s="181"/>
      <c r="D21" s="181"/>
      <c r="E21" s="181"/>
      <c r="F21" s="127"/>
      <c r="G21" s="125"/>
    </row>
    <row r="22" spans="1:7" s="107" customFormat="1" ht="16.5" customHeight="1" x14ac:dyDescent="0.2">
      <c r="A22" s="126"/>
      <c r="B22" s="181" t="s">
        <v>916</v>
      </c>
      <c r="C22" s="181"/>
      <c r="D22" s="181"/>
      <c r="E22" s="223">
        <f>SUM(E23:E24)</f>
        <v>4</v>
      </c>
      <c r="F22" s="127"/>
      <c r="G22" s="125"/>
    </row>
    <row r="23" spans="1:7" s="107" customFormat="1" ht="16.5" customHeight="1" x14ac:dyDescent="0.2">
      <c r="A23" s="126"/>
      <c r="B23" s="181" t="s">
        <v>730</v>
      </c>
      <c r="C23" s="181"/>
      <c r="D23" s="181"/>
      <c r="E23" s="189">
        <v>2</v>
      </c>
      <c r="F23" s="127"/>
      <c r="G23" s="125"/>
    </row>
    <row r="24" spans="1:7" s="107" customFormat="1" ht="16.5" customHeight="1" x14ac:dyDescent="0.2">
      <c r="A24" s="192"/>
      <c r="B24" s="181" t="s">
        <v>731</v>
      </c>
      <c r="C24" s="181"/>
      <c r="D24" s="181"/>
      <c r="E24" s="189">
        <v>2</v>
      </c>
      <c r="F24" s="127"/>
      <c r="G24" s="125"/>
    </row>
    <row r="25" spans="1:7" s="107" customFormat="1" ht="12" customHeight="1" x14ac:dyDescent="0.2">
      <c r="A25" s="192"/>
      <c r="B25" s="181"/>
      <c r="C25" s="181"/>
      <c r="D25" s="181"/>
      <c r="E25" s="181"/>
      <c r="F25" s="127"/>
      <c r="G25" s="125"/>
    </row>
    <row r="26" spans="1:7" s="107" customFormat="1" ht="16.5" customHeight="1" x14ac:dyDescent="0.2">
      <c r="A26" s="521" t="s">
        <v>764</v>
      </c>
      <c r="B26" s="522"/>
      <c r="C26" s="522"/>
      <c r="D26" s="522"/>
      <c r="E26" s="203"/>
      <c r="F26" s="127"/>
      <c r="G26" s="125"/>
    </row>
    <row r="27" spans="1:7" ht="18" customHeight="1" x14ac:dyDescent="0.2">
      <c r="A27" s="108"/>
      <c r="B27" s="128" t="s">
        <v>960</v>
      </c>
      <c r="C27" s="128"/>
      <c r="D27" s="128"/>
      <c r="E27" s="241">
        <f>IFERROR(E28/'III Teh.karakteristike DS-1.dio'!E49,0)</f>
        <v>3.9809475017106015E-2</v>
      </c>
      <c r="F27" s="114"/>
      <c r="G27" s="92"/>
    </row>
    <row r="28" spans="1:7" ht="18" customHeight="1" x14ac:dyDescent="0.2">
      <c r="A28" s="108"/>
      <c r="B28" s="128" t="s">
        <v>961</v>
      </c>
      <c r="C28" s="128"/>
      <c r="D28" s="128"/>
      <c r="E28" s="225">
        <f>'III Teh.karakteristike DS-1.dio'!E49-'IV Korištenje kapaciteta DS'!O176</f>
        <v>2522591</v>
      </c>
      <c r="F28" s="114"/>
      <c r="G28" s="92"/>
    </row>
    <row r="29" spans="1:7" ht="13.5" thickBot="1" x14ac:dyDescent="0.25">
      <c r="A29" s="193"/>
      <c r="B29" s="182"/>
      <c r="C29" s="182"/>
      <c r="D29" s="123"/>
      <c r="E29" s="123"/>
      <c r="F29" s="124"/>
      <c r="G29" s="92"/>
    </row>
    <row r="30" spans="1:7" x14ac:dyDescent="0.2">
      <c r="A30" s="92"/>
      <c r="B30" s="92"/>
      <c r="C30" s="92"/>
      <c r="D30" s="92"/>
      <c r="E30" s="92"/>
      <c r="F30" s="92"/>
      <c r="G30" s="92"/>
    </row>
    <row r="44" s="107" customFormat="1" x14ac:dyDescent="0.2"/>
    <row r="45" s="107" customFormat="1" x14ac:dyDescent="0.2"/>
    <row r="46" s="107" customFormat="1" x14ac:dyDescent="0.2"/>
    <row r="47" s="107" customFormat="1" x14ac:dyDescent="0.2"/>
    <row r="48" s="107" customFormat="1" x14ac:dyDescent="0.2"/>
    <row r="49" s="107" customFormat="1" x14ac:dyDescent="0.2"/>
    <row r="50" s="107" customFormat="1" x14ac:dyDescent="0.2"/>
    <row r="51" s="107" customFormat="1" x14ac:dyDescent="0.2"/>
    <row r="52" s="107" customFormat="1" x14ac:dyDescent="0.2"/>
    <row r="53" s="107" customFormat="1" x14ac:dyDescent="0.2"/>
    <row r="54" s="107" customFormat="1" x14ac:dyDescent="0.2"/>
    <row r="55" s="107" customFormat="1" x14ac:dyDescent="0.2"/>
    <row r="175" s="107" customFormat="1" x14ac:dyDescent="0.2"/>
  </sheetData>
  <mergeCells count="7">
    <mergeCell ref="A26:D26"/>
    <mergeCell ref="A3:E3"/>
    <mergeCell ref="B10:C10"/>
    <mergeCell ref="B11:C11"/>
    <mergeCell ref="B12:C12"/>
    <mergeCell ref="A5:D5"/>
    <mergeCell ref="A14:D14"/>
  </mergeCells>
  <pageMargins left="0.19685039370078741" right="0.19685039370078741" top="0.19685039370078741" bottom="0.19685039370078741" header="0.19685039370078741" footer="0.19685039370078741"/>
  <pageSetup paperSize="9" scale="93" fitToHeight="0" orientation="portrait" r:id="rId1"/>
  <headerFooter>
    <oddFooter>&amp;LHERA - Godišnje izvješće za 2019.&amp;RPRILOG II</oddFooter>
  </headerFooter>
  <ignoredErrors>
    <ignoredError sqref="E6 E10 E2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K179"/>
  <sheetViews>
    <sheetView zoomScaleNormal="100" zoomScaleSheetLayoutView="100" workbookViewId="0">
      <selection activeCell="I42" sqref="I42"/>
    </sheetView>
  </sheetViews>
  <sheetFormatPr defaultColWidth="21.140625" defaultRowHeight="12.75" x14ac:dyDescent="0.2"/>
  <cols>
    <col min="1" max="1" width="5.42578125" style="89" customWidth="1"/>
    <col min="2" max="2" width="28.7109375" style="89" customWidth="1"/>
    <col min="3" max="3" width="20" style="89" customWidth="1"/>
    <col min="4" max="4" width="20.85546875" style="89" customWidth="1"/>
    <col min="5" max="5" width="21.5703125" style="89" customWidth="1"/>
    <col min="6" max="6" width="18" style="89" customWidth="1"/>
    <col min="7" max="7" width="2.42578125" style="89" customWidth="1"/>
    <col min="8" max="16384" width="21.140625" style="89"/>
  </cols>
  <sheetData>
    <row r="1" spans="1:11" s="75" customFormat="1" ht="33" customHeight="1" x14ac:dyDescent="0.2">
      <c r="A1" s="538" t="s">
        <v>808</v>
      </c>
      <c r="B1" s="539"/>
      <c r="C1" s="539"/>
      <c r="D1" s="539"/>
      <c r="E1" s="183"/>
      <c r="F1" s="183"/>
      <c r="G1" s="450"/>
    </row>
    <row r="2" spans="1:11" s="75" customFormat="1" ht="24" customHeight="1" x14ac:dyDescent="0.2">
      <c r="A2" s="521" t="s">
        <v>732</v>
      </c>
      <c r="B2" s="522"/>
      <c r="C2" s="522"/>
      <c r="D2" s="540"/>
      <c r="E2" s="540"/>
      <c r="F2" s="540"/>
      <c r="G2" s="450"/>
    </row>
    <row r="3" spans="1:11" ht="25.5" customHeight="1" x14ac:dyDescent="0.2">
      <c r="A3" s="108" t="s">
        <v>0</v>
      </c>
      <c r="B3" s="505" t="s">
        <v>527</v>
      </c>
      <c r="C3" s="505"/>
      <c r="D3" s="505"/>
      <c r="E3" s="505"/>
      <c r="F3" s="451"/>
      <c r="G3" s="109"/>
    </row>
    <row r="4" spans="1:11" ht="89.1" customHeight="1" x14ac:dyDescent="0.2">
      <c r="A4" s="108"/>
      <c r="B4" s="542" t="s">
        <v>966</v>
      </c>
      <c r="C4" s="543"/>
      <c r="D4" s="543"/>
      <c r="E4" s="543"/>
      <c r="F4" s="543"/>
      <c r="G4" s="109"/>
    </row>
    <row r="5" spans="1:11" ht="24" customHeight="1" x14ac:dyDescent="0.2">
      <c r="A5" s="110"/>
      <c r="B5" s="453" t="s">
        <v>522</v>
      </c>
      <c r="C5" s="111"/>
      <c r="D5" s="111"/>
      <c r="E5" s="111"/>
      <c r="F5" s="451"/>
      <c r="G5" s="109"/>
    </row>
    <row r="6" spans="1:11" ht="30" customHeight="1" x14ac:dyDescent="0.2">
      <c r="A6" s="421" t="s">
        <v>1</v>
      </c>
      <c r="B6" s="541" t="s">
        <v>917</v>
      </c>
      <c r="C6" s="541"/>
      <c r="D6" s="541"/>
      <c r="E6" s="541"/>
      <c r="F6" s="451"/>
      <c r="G6" s="109"/>
      <c r="I6" s="348"/>
      <c r="J6" s="348"/>
      <c r="K6" s="348"/>
    </row>
    <row r="7" spans="1:11" ht="41.25" customHeight="1" x14ac:dyDescent="0.2">
      <c r="A7" s="110"/>
      <c r="B7" s="526" t="s">
        <v>939</v>
      </c>
      <c r="C7" s="527"/>
      <c r="D7" s="113" t="s">
        <v>681</v>
      </c>
      <c r="E7" s="113" t="s">
        <v>531</v>
      </c>
      <c r="F7" s="112" t="s">
        <v>918</v>
      </c>
      <c r="G7" s="109"/>
      <c r="I7" s="348"/>
      <c r="J7" s="348"/>
      <c r="K7" s="348"/>
    </row>
    <row r="8" spans="1:11" hidden="1" x14ac:dyDescent="0.2">
      <c r="A8" s="103"/>
      <c r="B8" s="92"/>
      <c r="C8" s="92" t="s">
        <v>679</v>
      </c>
      <c r="D8" s="92" t="s">
        <v>679</v>
      </c>
      <c r="E8" s="92"/>
      <c r="F8" s="92"/>
      <c r="G8" s="109"/>
    </row>
    <row r="9" spans="1:11" hidden="1" x14ac:dyDescent="0.2">
      <c r="A9" s="103"/>
      <c r="B9" s="92"/>
      <c r="C9" s="92" t="s">
        <v>680</v>
      </c>
      <c r="D9" s="92" t="s">
        <v>680</v>
      </c>
      <c r="E9" s="92"/>
      <c r="F9" s="92"/>
      <c r="G9" s="109"/>
    </row>
    <row r="10" spans="1:11" ht="39.950000000000003" customHeight="1" x14ac:dyDescent="0.2">
      <c r="A10" s="110"/>
      <c r="B10" s="461"/>
      <c r="C10" s="462"/>
      <c r="D10" s="115"/>
      <c r="E10" s="116"/>
      <c r="F10" s="117"/>
      <c r="G10" s="109"/>
      <c r="J10" s="92"/>
    </row>
    <row r="11" spans="1:11" ht="39.950000000000003" customHeight="1" x14ac:dyDescent="0.2">
      <c r="A11" s="110"/>
      <c r="B11" s="461"/>
      <c r="C11" s="462"/>
      <c r="D11" s="115"/>
      <c r="E11" s="118"/>
      <c r="F11" s="117"/>
      <c r="G11" s="109"/>
      <c r="J11" s="92"/>
    </row>
    <row r="12" spans="1:11" ht="39.950000000000003" customHeight="1" x14ac:dyDescent="0.2">
      <c r="A12" s="110"/>
      <c r="B12" s="461"/>
      <c r="C12" s="462"/>
      <c r="D12" s="115"/>
      <c r="E12" s="118"/>
      <c r="F12" s="117"/>
      <c r="G12" s="109"/>
    </row>
    <row r="13" spans="1:11" ht="39.950000000000003" customHeight="1" x14ac:dyDescent="0.2">
      <c r="A13" s="110"/>
      <c r="B13" s="461"/>
      <c r="C13" s="462"/>
      <c r="D13" s="115"/>
      <c r="E13" s="118"/>
      <c r="F13" s="117"/>
      <c r="G13" s="109"/>
    </row>
    <row r="14" spans="1:11" ht="25.15" customHeight="1" x14ac:dyDescent="0.2">
      <c r="A14" s="110"/>
      <c r="B14" s="534" t="s">
        <v>522</v>
      </c>
      <c r="C14" s="534"/>
      <c r="D14" s="534"/>
      <c r="E14" s="463"/>
      <c r="F14" s="121">
        <f>SUM(F10:F13)</f>
        <v>0</v>
      </c>
      <c r="G14" s="109"/>
    </row>
    <row r="15" spans="1:11" ht="5.25" customHeight="1" x14ac:dyDescent="0.2">
      <c r="A15" s="110"/>
      <c r="B15" s="119"/>
      <c r="C15" s="119"/>
      <c r="D15" s="120"/>
      <c r="E15" s="282"/>
      <c r="F15" s="451"/>
      <c r="G15" s="109"/>
    </row>
    <row r="16" spans="1:11" ht="12" customHeight="1" thickBot="1" x14ac:dyDescent="0.25">
      <c r="A16" s="426"/>
      <c r="B16" s="184"/>
      <c r="C16" s="184"/>
      <c r="D16" s="184"/>
      <c r="E16" s="427"/>
      <c r="F16" s="184"/>
      <c r="G16" s="428"/>
    </row>
    <row r="17" spans="1:7" ht="31.5" customHeight="1" x14ac:dyDescent="0.2">
      <c r="A17" s="532" t="s">
        <v>733</v>
      </c>
      <c r="B17" s="533"/>
      <c r="C17" s="533"/>
      <c r="D17" s="268"/>
      <c r="E17" s="429"/>
      <c r="F17" s="268"/>
      <c r="G17" s="109"/>
    </row>
    <row r="18" spans="1:7" ht="25.15" customHeight="1" x14ac:dyDescent="0.2">
      <c r="A18" s="108" t="s">
        <v>0</v>
      </c>
      <c r="B18" s="128" t="s">
        <v>17</v>
      </c>
      <c r="C18" s="128"/>
      <c r="D18" s="128"/>
      <c r="E18" s="340">
        <f>SUM(E20:E22)</f>
        <v>271</v>
      </c>
      <c r="F18" s="451"/>
      <c r="G18" s="109"/>
    </row>
    <row r="19" spans="1:7" ht="26.25" customHeight="1" x14ac:dyDescent="0.2">
      <c r="A19" s="108" t="s">
        <v>1</v>
      </c>
      <c r="B19" s="128" t="s">
        <v>18</v>
      </c>
      <c r="C19" s="128"/>
      <c r="D19" s="128"/>
      <c r="E19" s="128"/>
      <c r="F19" s="451"/>
      <c r="G19" s="109"/>
    </row>
    <row r="20" spans="1:7" ht="15" customHeight="1" x14ac:dyDescent="0.2">
      <c r="A20" s="108"/>
      <c r="B20" s="128" t="s">
        <v>7</v>
      </c>
      <c r="C20" s="128"/>
      <c r="D20" s="128"/>
      <c r="E20" s="338">
        <v>0</v>
      </c>
      <c r="F20" s="451"/>
      <c r="G20" s="109"/>
    </row>
    <row r="21" spans="1:7" ht="15.75" customHeight="1" x14ac:dyDescent="0.2">
      <c r="A21" s="108"/>
      <c r="B21" s="128" t="s">
        <v>8</v>
      </c>
      <c r="C21" s="128"/>
      <c r="D21" s="128"/>
      <c r="E21" s="338">
        <v>271</v>
      </c>
      <c r="F21" s="451"/>
      <c r="G21" s="109"/>
    </row>
    <row r="22" spans="1:7" ht="15" customHeight="1" x14ac:dyDescent="0.2">
      <c r="A22" s="108"/>
      <c r="B22" s="128" t="s">
        <v>9</v>
      </c>
      <c r="C22" s="128"/>
      <c r="D22" s="128"/>
      <c r="E22" s="338">
        <v>0</v>
      </c>
      <c r="F22" s="451"/>
      <c r="G22" s="109"/>
    </row>
    <row r="23" spans="1:7" ht="26.25" customHeight="1" x14ac:dyDescent="0.2">
      <c r="A23" s="108" t="s">
        <v>2</v>
      </c>
      <c r="B23" s="128" t="s">
        <v>19</v>
      </c>
      <c r="C23" s="128"/>
      <c r="D23" s="128"/>
      <c r="E23" s="128"/>
      <c r="F23" s="451"/>
      <c r="G23" s="109"/>
    </row>
    <row r="24" spans="1:7" ht="15" customHeight="1" x14ac:dyDescent="0.2">
      <c r="A24" s="108"/>
      <c r="B24" s="128" t="s">
        <v>10</v>
      </c>
      <c r="C24" s="128"/>
      <c r="D24" s="128"/>
      <c r="E24" s="338"/>
      <c r="F24" s="451"/>
      <c r="G24" s="109"/>
    </row>
    <row r="25" spans="1:7" ht="15" customHeight="1" x14ac:dyDescent="0.2">
      <c r="A25" s="108"/>
      <c r="B25" s="128" t="s">
        <v>11</v>
      </c>
      <c r="C25" s="128"/>
      <c r="D25" s="128"/>
      <c r="E25" s="338"/>
      <c r="F25" s="451"/>
      <c r="G25" s="109"/>
    </row>
    <row r="26" spans="1:7" ht="15" customHeight="1" x14ac:dyDescent="0.2">
      <c r="A26" s="108"/>
      <c r="B26" s="130" t="s">
        <v>12</v>
      </c>
      <c r="C26" s="128"/>
      <c r="D26" s="128"/>
      <c r="E26" s="339">
        <f>E18-E24-E25</f>
        <v>271</v>
      </c>
      <c r="F26" s="451"/>
      <c r="G26" s="109"/>
    </row>
    <row r="27" spans="1:7" x14ac:dyDescent="0.2">
      <c r="A27" s="108"/>
      <c r="B27" s="128"/>
      <c r="C27" s="128"/>
      <c r="D27" s="128"/>
      <c r="E27" s="29"/>
      <c r="F27" s="451"/>
      <c r="G27" s="109"/>
    </row>
    <row r="28" spans="1:7" s="107" customFormat="1" ht="15" customHeight="1" x14ac:dyDescent="0.2">
      <c r="A28" s="108" t="s">
        <v>3</v>
      </c>
      <c r="B28" s="451" t="s">
        <v>13</v>
      </c>
      <c r="C28" s="451"/>
      <c r="D28" s="128"/>
      <c r="E28" s="117">
        <v>1</v>
      </c>
      <c r="F28" s="451"/>
      <c r="G28" s="109"/>
    </row>
    <row r="29" spans="1:7" s="107" customFormat="1" ht="26.25" customHeight="1" x14ac:dyDescent="0.2">
      <c r="A29" s="108" t="s">
        <v>4</v>
      </c>
      <c r="B29" s="128" t="s">
        <v>851</v>
      </c>
      <c r="C29" s="451"/>
      <c r="D29" s="128"/>
      <c r="E29" s="281"/>
      <c r="F29" s="451"/>
      <c r="G29" s="109"/>
    </row>
    <row r="30" spans="1:7" s="107" customFormat="1" ht="15" customHeight="1" x14ac:dyDescent="0.2">
      <c r="A30" s="108"/>
      <c r="B30" s="128" t="s">
        <v>847</v>
      </c>
      <c r="C30" s="451"/>
      <c r="D30" s="128"/>
      <c r="E30" s="129"/>
      <c r="F30" s="128"/>
      <c r="G30" s="114"/>
    </row>
    <row r="31" spans="1:7" s="107" customFormat="1" ht="15" customHeight="1" x14ac:dyDescent="0.2">
      <c r="A31" s="108"/>
      <c r="B31" s="128" t="s">
        <v>848</v>
      </c>
      <c r="C31" s="451"/>
      <c r="D31" s="128"/>
      <c r="E31" s="129"/>
      <c r="F31" s="128"/>
      <c r="G31" s="114"/>
    </row>
    <row r="32" spans="1:7" s="107" customFormat="1" ht="15" customHeight="1" x14ac:dyDescent="0.2">
      <c r="A32" s="108"/>
      <c r="B32" s="128" t="s">
        <v>849</v>
      </c>
      <c r="C32" s="451"/>
      <c r="D32" s="128"/>
      <c r="E32" s="129"/>
      <c r="F32" s="128"/>
      <c r="G32" s="114"/>
    </row>
    <row r="33" spans="1:7" s="107" customFormat="1" ht="15" customHeight="1" x14ac:dyDescent="0.2">
      <c r="A33" s="108"/>
      <c r="B33" s="284" t="s">
        <v>850</v>
      </c>
      <c r="C33" s="451"/>
      <c r="D33" s="128"/>
      <c r="E33" s="129"/>
      <c r="F33" s="128"/>
      <c r="G33" s="114"/>
    </row>
    <row r="34" spans="1:7" s="107" customFormat="1" ht="64.5" customHeight="1" x14ac:dyDescent="0.2">
      <c r="A34" s="108"/>
      <c r="B34" s="530" t="s">
        <v>904</v>
      </c>
      <c r="C34" s="531"/>
      <c r="D34" s="531"/>
      <c r="E34" s="531"/>
      <c r="F34" s="128"/>
      <c r="G34" s="114"/>
    </row>
    <row r="35" spans="1:7" s="107" customFormat="1" x14ac:dyDescent="0.2">
      <c r="A35" s="108"/>
      <c r="B35" s="451"/>
      <c r="C35" s="451"/>
      <c r="D35" s="128"/>
      <c r="E35" s="128"/>
      <c r="F35" s="128"/>
      <c r="G35" s="114"/>
    </row>
    <row r="36" spans="1:7" s="107" customFormat="1" ht="26.25" customHeight="1" x14ac:dyDescent="0.2">
      <c r="A36" s="108" t="s">
        <v>5</v>
      </c>
      <c r="B36" s="128" t="s">
        <v>934</v>
      </c>
      <c r="C36" s="451"/>
      <c r="D36" s="451"/>
      <c r="E36" s="451"/>
      <c r="F36" s="128"/>
      <c r="G36" s="114"/>
    </row>
    <row r="37" spans="1:7" s="107" customFormat="1" ht="107.25" customHeight="1" x14ac:dyDescent="0.2">
      <c r="A37" s="108"/>
      <c r="B37" s="337" t="s">
        <v>781</v>
      </c>
      <c r="C37" s="337" t="s">
        <v>766</v>
      </c>
      <c r="D37" s="337" t="s">
        <v>779</v>
      </c>
      <c r="E37" s="337" t="s">
        <v>778</v>
      </c>
      <c r="F37" s="337" t="s">
        <v>952</v>
      </c>
      <c r="G37" s="458"/>
    </row>
    <row r="38" spans="1:7" s="107" customFormat="1" ht="15.6" customHeight="1" x14ac:dyDescent="0.2">
      <c r="A38" s="108"/>
      <c r="B38" s="238" t="s">
        <v>967</v>
      </c>
      <c r="C38" s="239">
        <v>1</v>
      </c>
      <c r="D38" s="117">
        <v>560000</v>
      </c>
      <c r="E38" s="117">
        <v>63366598</v>
      </c>
      <c r="F38" s="455">
        <v>4</v>
      </c>
      <c r="G38" s="458"/>
    </row>
    <row r="39" spans="1:7" s="107" customFormat="1" ht="15.6" customHeight="1" x14ac:dyDescent="0.2">
      <c r="A39" s="110"/>
      <c r="B39" s="238" t="s">
        <v>562</v>
      </c>
      <c r="C39" s="239"/>
      <c r="D39" s="117"/>
      <c r="E39" s="117"/>
      <c r="F39" s="455"/>
      <c r="G39" s="458"/>
    </row>
    <row r="40" spans="1:7" s="107" customFormat="1" ht="15.6" customHeight="1" x14ac:dyDescent="0.2">
      <c r="A40" s="110"/>
      <c r="B40" s="238" t="s">
        <v>564</v>
      </c>
      <c r="C40" s="239"/>
      <c r="D40" s="117"/>
      <c r="E40" s="117"/>
      <c r="F40" s="455"/>
      <c r="G40" s="458"/>
    </row>
    <row r="41" spans="1:7" s="107" customFormat="1" ht="15.6" customHeight="1" x14ac:dyDescent="0.2">
      <c r="A41" s="110"/>
      <c r="B41" s="238" t="s">
        <v>565</v>
      </c>
      <c r="C41" s="239"/>
      <c r="D41" s="117"/>
      <c r="E41" s="117"/>
      <c r="F41" s="455"/>
      <c r="G41" s="458"/>
    </row>
    <row r="42" spans="1:7" s="107" customFormat="1" ht="15.6" customHeight="1" x14ac:dyDescent="0.2">
      <c r="A42" s="110"/>
      <c r="B42" s="238" t="s">
        <v>567</v>
      </c>
      <c r="C42" s="239"/>
      <c r="D42" s="117"/>
      <c r="E42" s="117"/>
      <c r="F42" s="455"/>
      <c r="G42" s="458"/>
    </row>
    <row r="43" spans="1:7" s="107" customFormat="1" ht="15.6" customHeight="1" x14ac:dyDescent="0.2">
      <c r="A43" s="110"/>
      <c r="B43" s="238" t="s">
        <v>568</v>
      </c>
      <c r="C43" s="239"/>
      <c r="D43" s="117"/>
      <c r="E43" s="117"/>
      <c r="F43" s="455"/>
      <c r="G43" s="458"/>
    </row>
    <row r="44" spans="1:7" s="107" customFormat="1" ht="15.6" customHeight="1" x14ac:dyDescent="0.2">
      <c r="A44" s="110"/>
      <c r="B44" s="238" t="s">
        <v>569</v>
      </c>
      <c r="C44" s="239"/>
      <c r="D44" s="117"/>
      <c r="E44" s="117"/>
      <c r="F44" s="455"/>
      <c r="G44" s="458"/>
    </row>
    <row r="45" spans="1:7" s="107" customFormat="1" ht="15.6" customHeight="1" x14ac:dyDescent="0.2">
      <c r="A45" s="110"/>
      <c r="B45" s="238" t="s">
        <v>570</v>
      </c>
      <c r="C45" s="239"/>
      <c r="D45" s="117"/>
      <c r="E45" s="117"/>
      <c r="F45" s="455"/>
      <c r="G45" s="458"/>
    </row>
    <row r="46" spans="1:7" ht="15.6" customHeight="1" x14ac:dyDescent="0.2">
      <c r="A46" s="110"/>
      <c r="B46" s="238" t="s">
        <v>571</v>
      </c>
      <c r="C46" s="239"/>
      <c r="D46" s="117"/>
      <c r="E46" s="117"/>
      <c r="F46" s="455"/>
      <c r="G46" s="458"/>
    </row>
    <row r="47" spans="1:7" ht="15.6" customHeight="1" x14ac:dyDescent="0.2">
      <c r="A47" s="110"/>
      <c r="B47" s="238" t="s">
        <v>572</v>
      </c>
      <c r="C47" s="239"/>
      <c r="D47" s="117"/>
      <c r="E47" s="117"/>
      <c r="F47" s="455"/>
      <c r="G47" s="458"/>
    </row>
    <row r="48" spans="1:7" ht="15.6" customHeight="1" x14ac:dyDescent="0.2">
      <c r="A48" s="110"/>
      <c r="B48" s="238" t="s">
        <v>573</v>
      </c>
      <c r="C48" s="239"/>
      <c r="D48" s="117"/>
      <c r="E48" s="117"/>
      <c r="F48" s="455"/>
      <c r="G48" s="458"/>
    </row>
    <row r="49" spans="1:7" ht="21" customHeight="1" x14ac:dyDescent="0.2">
      <c r="A49" s="110"/>
      <c r="B49" s="128"/>
      <c r="C49" s="128"/>
      <c r="D49" s="121">
        <f>SUM(D38:D48)</f>
        <v>560000</v>
      </c>
      <c r="E49" s="121">
        <f>SUM(E38:E48)</f>
        <v>63366598</v>
      </c>
      <c r="F49" s="121"/>
      <c r="G49" s="459"/>
    </row>
    <row r="50" spans="1:7" ht="24.95" customHeight="1" x14ac:dyDescent="0.2">
      <c r="A50" s="110"/>
      <c r="B50" s="128"/>
      <c r="C50" s="128"/>
      <c r="D50" s="535" t="s">
        <v>955</v>
      </c>
      <c r="E50" s="536"/>
      <c r="F50" s="121">
        <f>+(E38*F38+E39*F39+E40*F40+E41*F41+E42*F42+E43*F43+E44*F44)/100</f>
        <v>2534663.92</v>
      </c>
      <c r="G50" s="459"/>
    </row>
    <row r="51" spans="1:7" ht="24.95" customHeight="1" x14ac:dyDescent="0.2">
      <c r="A51" s="110"/>
      <c r="B51" s="128"/>
      <c r="C51" s="128"/>
      <c r="D51" s="535" t="s">
        <v>957</v>
      </c>
      <c r="E51" s="536"/>
      <c r="F51" s="457">
        <f>IFERROR(ROUND(+F50/$E$49,3),0)</f>
        <v>0.04</v>
      </c>
      <c r="G51" s="460"/>
    </row>
    <row r="52" spans="1:7" ht="24.95" customHeight="1" x14ac:dyDescent="0.2">
      <c r="A52" s="110"/>
      <c r="B52" s="128"/>
      <c r="C52" s="128"/>
      <c r="D52" s="537" t="s">
        <v>956</v>
      </c>
      <c r="E52" s="537"/>
      <c r="F52" s="457">
        <f>'III Teh.karakteristike DS-1.dio'!F51-'II Pouzdanost, sigur. i učikov.'!E27</f>
        <v>1.9052498289398589E-4</v>
      </c>
      <c r="G52" s="460"/>
    </row>
    <row r="53" spans="1:7" ht="30" customHeight="1" x14ac:dyDescent="0.2">
      <c r="A53" s="110"/>
      <c r="B53" s="528" t="s">
        <v>953</v>
      </c>
      <c r="C53" s="528"/>
      <c r="D53" s="528"/>
      <c r="E53" s="528"/>
      <c r="F53" s="528"/>
      <c r="G53" s="452"/>
    </row>
    <row r="54" spans="1:7" ht="12.75" customHeight="1" x14ac:dyDescent="0.2">
      <c r="A54" s="110"/>
      <c r="B54" s="528" t="s">
        <v>958</v>
      </c>
      <c r="C54" s="528"/>
      <c r="D54" s="528"/>
      <c r="E54" s="528"/>
      <c r="F54" s="528"/>
      <c r="G54" s="452"/>
    </row>
    <row r="55" spans="1:7" ht="32.25" customHeight="1" x14ac:dyDescent="0.2">
      <c r="A55" s="110"/>
      <c r="B55" s="528" t="s">
        <v>959</v>
      </c>
      <c r="C55" s="528"/>
      <c r="D55" s="528"/>
      <c r="E55" s="528"/>
      <c r="F55" s="528"/>
      <c r="G55" s="452"/>
    </row>
    <row r="56" spans="1:7" ht="21" customHeight="1" x14ac:dyDescent="0.2">
      <c r="A56" s="110"/>
      <c r="B56" s="529" t="s">
        <v>954</v>
      </c>
      <c r="C56" s="529"/>
      <c r="D56" s="529"/>
      <c r="E56" s="529"/>
      <c r="F56" s="529"/>
      <c r="G56" s="454"/>
    </row>
    <row r="57" spans="1:7" ht="15" customHeight="1" thickBot="1" x14ac:dyDescent="0.25">
      <c r="A57" s="122"/>
      <c r="B57" s="240"/>
      <c r="C57" s="200"/>
      <c r="D57" s="201"/>
      <c r="E57" s="202"/>
      <c r="F57" s="123"/>
      <c r="G57" s="124"/>
    </row>
    <row r="60" spans="1:7" ht="15" customHeight="1" x14ac:dyDescent="0.2"/>
    <row r="63" spans="1:7" ht="12.75" customHeight="1" x14ac:dyDescent="0.2"/>
    <row r="178" spans="1:1" s="107" customFormat="1" x14ac:dyDescent="0.2">
      <c r="A178" s="89"/>
    </row>
    <row r="179" spans="1:1" x14ac:dyDescent="0.2">
      <c r="A179" s="107"/>
    </row>
  </sheetData>
  <mergeCells count="17">
    <mergeCell ref="A1:D1"/>
    <mergeCell ref="A2:C2"/>
    <mergeCell ref="D2:F2"/>
    <mergeCell ref="B3:E3"/>
    <mergeCell ref="B6:E6"/>
    <mergeCell ref="B4:F4"/>
    <mergeCell ref="B7:C7"/>
    <mergeCell ref="B54:F54"/>
    <mergeCell ref="B55:F55"/>
    <mergeCell ref="B56:F56"/>
    <mergeCell ref="B34:E34"/>
    <mergeCell ref="A17:C17"/>
    <mergeCell ref="B14:D14"/>
    <mergeCell ref="B53:F53"/>
    <mergeCell ref="D50:E50"/>
    <mergeCell ref="D51:E51"/>
    <mergeCell ref="D52:E52"/>
  </mergeCells>
  <conditionalFormatting sqref="F52:G52">
    <cfRule type="cellIs" dxfId="2" priority="1" operator="lessThan">
      <formula>0</formula>
    </cfRule>
    <cfRule type="cellIs" dxfId="1" priority="2" operator="greaterThan">
      <formula>0</formula>
    </cfRule>
  </conditionalFormatting>
  <dataValidations disablePrompts="1" count="1">
    <dataValidation type="list" allowBlank="1" showInputMessage="1" showErrorMessage="1" sqref="D10:D13" xr:uid="{00000000-0002-0000-0200-000000000000}">
      <formula1>$C$8:$C$9</formula1>
    </dataValidation>
  </dataValidations>
  <pageMargins left="0.19685039370078741" right="0.19685039370078741" top="0.19685039370078741" bottom="0.19685039370078741" header="0.19685039370078741" footer="0.19685039370078741"/>
  <pageSetup paperSize="9" scale="86" fitToHeight="0" orientation="portrait" r:id="rId1"/>
  <headerFooter>
    <oddFooter>&amp;LHERA - Godišnje izvješće za 2019.&amp;RPRILOG III - 1.dio</oddFooter>
  </headerFooter>
  <rowBreaks count="1" manualBreakCount="1">
    <brk id="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P113"/>
  <sheetViews>
    <sheetView zoomScaleNormal="100" zoomScaleSheetLayoutView="100" workbookViewId="0">
      <selection activeCell="G10" sqref="G10"/>
    </sheetView>
  </sheetViews>
  <sheetFormatPr defaultRowHeight="12.75" x14ac:dyDescent="0.2"/>
  <cols>
    <col min="1" max="1" width="5.42578125" customWidth="1"/>
    <col min="3" max="3" width="10.85546875" customWidth="1"/>
    <col min="4" max="6" width="12.28515625" customWidth="1"/>
    <col min="7" max="7" width="13.5703125" customWidth="1"/>
    <col min="8" max="13" width="12.28515625" customWidth="1"/>
    <col min="14" max="14" width="11.140625" customWidth="1"/>
    <col min="15" max="15" width="2.28515625" customWidth="1"/>
  </cols>
  <sheetData>
    <row r="1" spans="1:15" ht="18.600000000000001" customHeight="1" x14ac:dyDescent="0.2">
      <c r="A1" s="532" t="s">
        <v>910</v>
      </c>
      <c r="B1" s="533"/>
      <c r="C1" s="533"/>
      <c r="D1" s="533"/>
      <c r="E1" s="533"/>
      <c r="F1" s="533"/>
      <c r="G1" s="533"/>
      <c r="H1" s="533"/>
      <c r="I1" s="533"/>
      <c r="J1" s="533"/>
      <c r="K1" s="533"/>
      <c r="L1" s="533"/>
      <c r="M1" s="533"/>
      <c r="N1" s="252"/>
      <c r="O1" s="253"/>
    </row>
    <row r="2" spans="1:15" ht="10.9" customHeight="1" thickBot="1" x14ac:dyDescent="0.25">
      <c r="A2" s="18"/>
      <c r="B2" s="590"/>
      <c r="C2" s="590"/>
      <c r="D2" s="590"/>
      <c r="E2" s="590"/>
      <c r="F2" s="590"/>
      <c r="G2" s="590"/>
      <c r="H2" s="26"/>
      <c r="I2" s="26"/>
      <c r="J2" s="26"/>
      <c r="K2" s="26"/>
      <c r="L2" s="26"/>
      <c r="M2" s="26"/>
      <c r="N2" s="26"/>
      <c r="O2" s="19"/>
    </row>
    <row r="3" spans="1:15" ht="18.600000000000001" customHeight="1" thickBot="1" x14ac:dyDescent="0.25">
      <c r="A3" s="18"/>
      <c r="B3" s="26"/>
      <c r="C3" s="25"/>
      <c r="D3" s="595" t="s">
        <v>550</v>
      </c>
      <c r="E3" s="596"/>
      <c r="F3" s="596"/>
      <c r="G3" s="596"/>
      <c r="H3" s="596"/>
      <c r="I3" s="596"/>
      <c r="J3" s="596"/>
      <c r="K3" s="596"/>
      <c r="L3" s="596"/>
      <c r="M3" s="597"/>
      <c r="N3" s="26"/>
      <c r="O3" s="19"/>
    </row>
    <row r="4" spans="1:15" ht="39.6" customHeight="1" x14ac:dyDescent="0.2">
      <c r="A4" s="22"/>
      <c r="B4" s="617" t="s">
        <v>552</v>
      </c>
      <c r="C4" s="618" t="s">
        <v>553</v>
      </c>
      <c r="D4" s="550" t="s">
        <v>554</v>
      </c>
      <c r="E4" s="552" t="s">
        <v>555</v>
      </c>
      <c r="F4" s="552" t="s">
        <v>556</v>
      </c>
      <c r="G4" s="552" t="s">
        <v>557</v>
      </c>
      <c r="H4" s="554" t="s">
        <v>937</v>
      </c>
      <c r="I4" s="602" t="s">
        <v>575</v>
      </c>
      <c r="J4" s="554" t="s">
        <v>920</v>
      </c>
      <c r="K4" s="600"/>
      <c r="L4" s="554" t="s">
        <v>829</v>
      </c>
      <c r="M4" s="598"/>
      <c r="N4" s="26"/>
      <c r="O4" s="19"/>
    </row>
    <row r="5" spans="1:15" ht="75.75" customHeight="1" x14ac:dyDescent="0.2">
      <c r="A5" s="22"/>
      <c r="B5" s="617"/>
      <c r="C5" s="555"/>
      <c r="D5" s="551"/>
      <c r="E5" s="553"/>
      <c r="F5" s="553"/>
      <c r="G5" s="553"/>
      <c r="H5" s="555"/>
      <c r="I5" s="603"/>
      <c r="J5" s="555"/>
      <c r="K5" s="601"/>
      <c r="L5" s="555"/>
      <c r="M5" s="599"/>
      <c r="N5" s="26"/>
      <c r="O5" s="19"/>
    </row>
    <row r="6" spans="1:15" ht="13.5" thickBot="1" x14ac:dyDescent="0.25">
      <c r="A6" s="22"/>
      <c r="B6" s="1">
        <v>1</v>
      </c>
      <c r="C6" s="53">
        <v>2</v>
      </c>
      <c r="D6" s="58" t="s">
        <v>574</v>
      </c>
      <c r="E6" s="1">
        <v>4</v>
      </c>
      <c r="F6" s="1">
        <v>5</v>
      </c>
      <c r="G6" s="1">
        <v>6</v>
      </c>
      <c r="H6" s="53">
        <v>7</v>
      </c>
      <c r="I6" s="73">
        <v>8</v>
      </c>
      <c r="J6" s="544">
        <v>9</v>
      </c>
      <c r="K6" s="545"/>
      <c r="L6" s="592">
        <v>10</v>
      </c>
      <c r="M6" s="593"/>
      <c r="N6" s="26"/>
      <c r="O6" s="19"/>
    </row>
    <row r="7" spans="1:15" ht="13.5" customHeight="1" thickTop="1" x14ac:dyDescent="0.2">
      <c r="A7" s="22"/>
      <c r="B7" s="327">
        <v>1</v>
      </c>
      <c r="C7" s="55" t="s">
        <v>532</v>
      </c>
      <c r="D7" s="328">
        <f>E7+G7+F7+H7</f>
        <v>0</v>
      </c>
      <c r="E7" s="168"/>
      <c r="F7" s="168"/>
      <c r="G7" s="168"/>
      <c r="H7" s="169"/>
      <c r="I7" s="170"/>
      <c r="J7" s="546"/>
      <c r="K7" s="547"/>
      <c r="L7" s="546"/>
      <c r="M7" s="594"/>
      <c r="N7" s="26"/>
      <c r="O7" s="19"/>
    </row>
    <row r="8" spans="1:15" x14ac:dyDescent="0.2">
      <c r="A8" s="22"/>
      <c r="B8" s="329">
        <v>2</v>
      </c>
      <c r="C8" s="56" t="s">
        <v>533</v>
      </c>
      <c r="D8" s="330">
        <f t="shared" ref="D8:D24" si="0">E8+G8+F8+H8</f>
        <v>0</v>
      </c>
      <c r="E8" s="171"/>
      <c r="F8" s="171"/>
      <c r="G8" s="171"/>
      <c r="H8" s="172"/>
      <c r="I8" s="173"/>
      <c r="J8" s="548"/>
      <c r="K8" s="549"/>
      <c r="L8" s="548"/>
      <c r="M8" s="591"/>
      <c r="N8" s="26"/>
      <c r="O8" s="19"/>
    </row>
    <row r="9" spans="1:15" x14ac:dyDescent="0.2">
      <c r="A9" s="22"/>
      <c r="B9" s="329">
        <v>3</v>
      </c>
      <c r="C9" s="56" t="s">
        <v>534</v>
      </c>
      <c r="D9" s="330">
        <f t="shared" si="0"/>
        <v>3583</v>
      </c>
      <c r="E9" s="171"/>
      <c r="F9" s="171"/>
      <c r="G9" s="171">
        <v>3583</v>
      </c>
      <c r="H9" s="172"/>
      <c r="I9" s="173"/>
      <c r="J9" s="548"/>
      <c r="K9" s="549"/>
      <c r="L9" s="548"/>
      <c r="M9" s="591"/>
      <c r="N9" s="26"/>
      <c r="O9" s="19"/>
    </row>
    <row r="10" spans="1:15" x14ac:dyDescent="0.2">
      <c r="A10" s="22"/>
      <c r="B10" s="329">
        <v>4</v>
      </c>
      <c r="C10" s="56" t="s">
        <v>535</v>
      </c>
      <c r="D10" s="330">
        <f t="shared" si="0"/>
        <v>73</v>
      </c>
      <c r="E10" s="171"/>
      <c r="F10" s="171"/>
      <c r="G10" s="171">
        <v>73</v>
      </c>
      <c r="H10" s="172"/>
      <c r="I10" s="173"/>
      <c r="J10" s="548"/>
      <c r="K10" s="549"/>
      <c r="L10" s="548"/>
      <c r="M10" s="591"/>
      <c r="N10" s="26"/>
      <c r="O10" s="19"/>
    </row>
    <row r="11" spans="1:15" x14ac:dyDescent="0.2">
      <c r="A11" s="22"/>
      <c r="B11" s="329">
        <v>5</v>
      </c>
      <c r="C11" s="56" t="s">
        <v>536</v>
      </c>
      <c r="D11" s="330">
        <f t="shared" si="0"/>
        <v>23</v>
      </c>
      <c r="E11" s="171">
        <v>1</v>
      </c>
      <c r="F11" s="171"/>
      <c r="G11" s="171">
        <v>22</v>
      </c>
      <c r="H11" s="172"/>
      <c r="I11" s="173"/>
      <c r="J11" s="548">
        <v>1</v>
      </c>
      <c r="K11" s="549"/>
      <c r="L11" s="548"/>
      <c r="M11" s="591"/>
      <c r="N11" s="26"/>
      <c r="O11" s="19"/>
    </row>
    <row r="12" spans="1:15" x14ac:dyDescent="0.2">
      <c r="A12" s="22"/>
      <c r="B12" s="329">
        <v>6</v>
      </c>
      <c r="C12" s="56" t="s">
        <v>537</v>
      </c>
      <c r="D12" s="330">
        <f t="shared" si="0"/>
        <v>18</v>
      </c>
      <c r="E12" s="171">
        <v>3</v>
      </c>
      <c r="F12" s="171"/>
      <c r="G12" s="171">
        <v>15</v>
      </c>
      <c r="H12" s="172"/>
      <c r="I12" s="173"/>
      <c r="J12" s="548">
        <v>3</v>
      </c>
      <c r="K12" s="549"/>
      <c r="L12" s="548"/>
      <c r="M12" s="591"/>
      <c r="N12" s="26"/>
      <c r="O12" s="19"/>
    </row>
    <row r="13" spans="1:15" x14ac:dyDescent="0.2">
      <c r="A13" s="22"/>
      <c r="B13" s="329">
        <v>7</v>
      </c>
      <c r="C13" s="56" t="s">
        <v>538</v>
      </c>
      <c r="D13" s="330">
        <f t="shared" si="0"/>
        <v>10</v>
      </c>
      <c r="E13" s="171">
        <v>2</v>
      </c>
      <c r="F13" s="171"/>
      <c r="G13" s="171">
        <v>8</v>
      </c>
      <c r="H13" s="172"/>
      <c r="I13" s="173"/>
      <c r="J13" s="548">
        <v>2</v>
      </c>
      <c r="K13" s="549"/>
      <c r="L13" s="548"/>
      <c r="M13" s="591"/>
      <c r="N13" s="26"/>
      <c r="O13" s="19"/>
    </row>
    <row r="14" spans="1:15" x14ac:dyDescent="0.2">
      <c r="A14" s="22"/>
      <c r="B14" s="329">
        <v>8</v>
      </c>
      <c r="C14" s="56" t="s">
        <v>539</v>
      </c>
      <c r="D14" s="330">
        <f t="shared" si="0"/>
        <v>9</v>
      </c>
      <c r="E14" s="171">
        <v>4</v>
      </c>
      <c r="F14" s="171"/>
      <c r="G14" s="171">
        <v>5</v>
      </c>
      <c r="H14" s="172"/>
      <c r="I14" s="173"/>
      <c r="J14" s="548">
        <v>4</v>
      </c>
      <c r="K14" s="549"/>
      <c r="L14" s="548"/>
      <c r="M14" s="591"/>
      <c r="N14" s="26"/>
      <c r="O14" s="19"/>
    </row>
    <row r="15" spans="1:15" x14ac:dyDescent="0.2">
      <c r="A15" s="22"/>
      <c r="B15" s="329">
        <v>9</v>
      </c>
      <c r="C15" s="56" t="s">
        <v>540</v>
      </c>
      <c r="D15" s="330">
        <f t="shared" si="0"/>
        <v>7</v>
      </c>
      <c r="E15" s="171">
        <v>7</v>
      </c>
      <c r="F15" s="171"/>
      <c r="G15" s="171"/>
      <c r="H15" s="172"/>
      <c r="I15" s="173"/>
      <c r="J15" s="548">
        <v>7</v>
      </c>
      <c r="K15" s="549"/>
      <c r="L15" s="548"/>
      <c r="M15" s="591"/>
      <c r="N15" s="26"/>
      <c r="O15" s="19"/>
    </row>
    <row r="16" spans="1:15" x14ac:dyDescent="0.2">
      <c r="A16" s="22"/>
      <c r="B16" s="329">
        <v>10</v>
      </c>
      <c r="C16" s="56" t="s">
        <v>541</v>
      </c>
      <c r="D16" s="330">
        <f t="shared" si="0"/>
        <v>3</v>
      </c>
      <c r="E16" s="171">
        <v>3</v>
      </c>
      <c r="F16" s="171"/>
      <c r="G16" s="171"/>
      <c r="H16" s="172"/>
      <c r="I16" s="173"/>
      <c r="J16" s="548">
        <v>3</v>
      </c>
      <c r="K16" s="549"/>
      <c r="L16" s="548"/>
      <c r="M16" s="591"/>
      <c r="N16" s="26"/>
      <c r="O16" s="19"/>
    </row>
    <row r="17" spans="1:16" x14ac:dyDescent="0.2">
      <c r="A17" s="22"/>
      <c r="B17" s="329">
        <v>11</v>
      </c>
      <c r="C17" s="56" t="s">
        <v>542</v>
      </c>
      <c r="D17" s="330">
        <f t="shared" si="0"/>
        <v>3</v>
      </c>
      <c r="E17" s="171">
        <v>3</v>
      </c>
      <c r="F17" s="171"/>
      <c r="G17" s="171"/>
      <c r="H17" s="172"/>
      <c r="I17" s="173"/>
      <c r="J17" s="548">
        <v>3</v>
      </c>
      <c r="K17" s="549"/>
      <c r="L17" s="548"/>
      <c r="M17" s="591"/>
      <c r="N17" s="26"/>
      <c r="O17" s="19"/>
    </row>
    <row r="18" spans="1:16" x14ac:dyDescent="0.2">
      <c r="A18" s="22"/>
      <c r="B18" s="329">
        <v>12</v>
      </c>
      <c r="C18" s="56" t="s">
        <v>543</v>
      </c>
      <c r="D18" s="330">
        <f t="shared" si="0"/>
        <v>0</v>
      </c>
      <c r="E18" s="171"/>
      <c r="F18" s="171"/>
      <c r="G18" s="171"/>
      <c r="H18" s="172"/>
      <c r="I18" s="173"/>
      <c r="J18" s="548"/>
      <c r="K18" s="549"/>
      <c r="L18" s="548"/>
      <c r="M18" s="591"/>
      <c r="N18" s="26"/>
      <c r="O18" s="19"/>
    </row>
    <row r="19" spans="1:16" x14ac:dyDescent="0.2">
      <c r="A19" s="22"/>
      <c r="B19" s="329">
        <v>13</v>
      </c>
      <c r="C19" s="56" t="s">
        <v>544</v>
      </c>
      <c r="D19" s="330">
        <f t="shared" si="0"/>
        <v>0</v>
      </c>
      <c r="E19" s="171"/>
      <c r="F19" s="171"/>
      <c r="G19" s="171"/>
      <c r="H19" s="172"/>
      <c r="I19" s="173"/>
      <c r="J19" s="548"/>
      <c r="K19" s="549"/>
      <c r="L19" s="548"/>
      <c r="M19" s="591"/>
      <c r="N19" s="26"/>
      <c r="O19" s="19"/>
    </row>
    <row r="20" spans="1:16" x14ac:dyDescent="0.2">
      <c r="A20" s="22"/>
      <c r="B20" s="329">
        <v>14</v>
      </c>
      <c r="C20" s="56" t="s">
        <v>546</v>
      </c>
      <c r="D20" s="330">
        <f t="shared" si="0"/>
        <v>0</v>
      </c>
      <c r="E20" s="171"/>
      <c r="F20" s="171"/>
      <c r="G20" s="171"/>
      <c r="H20" s="172"/>
      <c r="I20" s="173"/>
      <c r="J20" s="548"/>
      <c r="K20" s="549"/>
      <c r="L20" s="548"/>
      <c r="M20" s="591"/>
      <c r="N20" s="26"/>
      <c r="O20" s="19"/>
    </row>
    <row r="21" spans="1:16" x14ac:dyDescent="0.2">
      <c r="A21" s="22"/>
      <c r="B21" s="329">
        <v>15</v>
      </c>
      <c r="C21" s="56" t="s">
        <v>545</v>
      </c>
      <c r="D21" s="330">
        <f t="shared" si="0"/>
        <v>0</v>
      </c>
      <c r="E21" s="171"/>
      <c r="F21" s="171"/>
      <c r="G21" s="171"/>
      <c r="H21" s="172"/>
      <c r="I21" s="173"/>
      <c r="J21" s="548"/>
      <c r="K21" s="549"/>
      <c r="L21" s="548"/>
      <c r="M21" s="591"/>
      <c r="N21" s="26"/>
      <c r="O21" s="19"/>
    </row>
    <row r="22" spans="1:16" x14ac:dyDescent="0.2">
      <c r="A22" s="22"/>
      <c r="B22" s="329">
        <v>16</v>
      </c>
      <c r="C22" s="56" t="s">
        <v>547</v>
      </c>
      <c r="D22" s="330">
        <f t="shared" si="0"/>
        <v>0</v>
      </c>
      <c r="E22" s="171"/>
      <c r="F22" s="171"/>
      <c r="G22" s="171"/>
      <c r="H22" s="172"/>
      <c r="I22" s="173"/>
      <c r="J22" s="548"/>
      <c r="K22" s="549"/>
      <c r="L22" s="548"/>
      <c r="M22" s="591"/>
      <c r="N22" s="26"/>
      <c r="O22" s="19"/>
    </row>
    <row r="23" spans="1:16" x14ac:dyDescent="0.2">
      <c r="A23" s="22"/>
      <c r="B23" s="329">
        <v>17</v>
      </c>
      <c r="C23" s="56" t="s">
        <v>548</v>
      </c>
      <c r="D23" s="330">
        <f t="shared" si="0"/>
        <v>0</v>
      </c>
      <c r="E23" s="171"/>
      <c r="F23" s="171"/>
      <c r="G23" s="171"/>
      <c r="H23" s="172"/>
      <c r="I23" s="173"/>
      <c r="J23" s="548"/>
      <c r="K23" s="549"/>
      <c r="L23" s="548"/>
      <c r="M23" s="591"/>
      <c r="N23" s="26"/>
      <c r="O23" s="19"/>
    </row>
    <row r="24" spans="1:16" ht="13.5" thickBot="1" x14ac:dyDescent="0.25">
      <c r="A24" s="22"/>
      <c r="B24" s="331">
        <v>18</v>
      </c>
      <c r="C24" s="57" t="s">
        <v>549</v>
      </c>
      <c r="D24" s="332">
        <f t="shared" si="0"/>
        <v>0</v>
      </c>
      <c r="E24" s="174"/>
      <c r="F24" s="174"/>
      <c r="G24" s="174"/>
      <c r="H24" s="175"/>
      <c r="I24" s="176"/>
      <c r="J24" s="614"/>
      <c r="K24" s="619"/>
      <c r="L24" s="614"/>
      <c r="M24" s="615"/>
      <c r="N24" s="26"/>
      <c r="O24" s="19"/>
    </row>
    <row r="25" spans="1:16" ht="15.75" thickBot="1" x14ac:dyDescent="0.25">
      <c r="A25" s="22"/>
      <c r="B25" s="4"/>
      <c r="C25" s="5" t="s">
        <v>551</v>
      </c>
      <c r="D25" s="204">
        <f t="shared" ref="D25:I25" si="1">SUM(D7:D24)</f>
        <v>3729</v>
      </c>
      <c r="E25" s="205">
        <f t="shared" si="1"/>
        <v>23</v>
      </c>
      <c r="F25" s="205">
        <f>SUM(F7:F24)</f>
        <v>0</v>
      </c>
      <c r="G25" s="205">
        <f t="shared" si="1"/>
        <v>3706</v>
      </c>
      <c r="H25" s="399">
        <f t="shared" si="1"/>
        <v>0</v>
      </c>
      <c r="I25" s="405">
        <f t="shared" si="1"/>
        <v>0</v>
      </c>
      <c r="J25" s="612">
        <f>SUM(J7:K24)</f>
        <v>23</v>
      </c>
      <c r="K25" s="620"/>
      <c r="L25" s="612">
        <f>SUM(L7:M24)</f>
        <v>0</v>
      </c>
      <c r="M25" s="613"/>
      <c r="N25" s="54"/>
      <c r="O25" s="23"/>
    </row>
    <row r="26" spans="1:16" ht="13.15" customHeight="1" thickBot="1" x14ac:dyDescent="0.25">
      <c r="A26" s="22"/>
      <c r="B26" s="4"/>
      <c r="C26" s="148"/>
      <c r="D26" s="148"/>
      <c r="E26" s="148"/>
      <c r="F26" s="148"/>
      <c r="G26" s="148"/>
      <c r="H26" s="148"/>
      <c r="I26" s="149"/>
      <c r="J26" s="148"/>
      <c r="K26" s="148"/>
      <c r="L26" s="148"/>
      <c r="M26" s="148"/>
      <c r="N26" s="54"/>
      <c r="O26" s="23"/>
    </row>
    <row r="27" spans="1:16" ht="7.5" customHeight="1" x14ac:dyDescent="0.2">
      <c r="A27" s="422"/>
      <c r="B27" s="423"/>
      <c r="C27" s="424"/>
      <c r="D27" s="424"/>
      <c r="E27" s="424"/>
      <c r="F27" s="424"/>
      <c r="G27" s="424"/>
      <c r="H27" s="424"/>
      <c r="I27" s="424"/>
      <c r="J27" s="424"/>
      <c r="K27" s="424"/>
      <c r="L27" s="424"/>
      <c r="M27" s="424"/>
      <c r="N27" s="424"/>
      <c r="O27" s="425"/>
      <c r="P27" s="59"/>
    </row>
    <row r="28" spans="1:16" ht="15" customHeight="1" x14ac:dyDescent="0.2">
      <c r="A28" s="605" t="s">
        <v>769</v>
      </c>
      <c r="B28" s="606"/>
      <c r="C28" s="606"/>
      <c r="D28" s="606"/>
      <c r="E28" s="606"/>
      <c r="F28" s="606"/>
      <c r="G28" s="606"/>
      <c r="H28" s="606"/>
      <c r="I28" s="606"/>
      <c r="J28" s="606"/>
      <c r="K28" s="606"/>
      <c r="L28" s="606"/>
      <c r="M28" s="606"/>
      <c r="N28" s="249"/>
      <c r="O28" s="206"/>
    </row>
    <row r="29" spans="1:16" ht="9" customHeight="1" x14ac:dyDescent="0.2">
      <c r="A29" s="400"/>
      <c r="B29" s="401"/>
      <c r="C29" s="401"/>
      <c r="D29" s="401"/>
      <c r="E29" s="401"/>
      <c r="F29" s="401"/>
      <c r="G29" s="401"/>
      <c r="H29" s="401"/>
      <c r="I29" s="401"/>
      <c r="J29" s="401"/>
      <c r="K29" s="401"/>
      <c r="L29" s="401"/>
      <c r="M29" s="401"/>
      <c r="N29" s="355"/>
      <c r="O29" s="206"/>
    </row>
    <row r="30" spans="1:16" ht="15" customHeight="1" thickBot="1" x14ac:dyDescent="0.25">
      <c r="A30" s="400"/>
      <c r="B30" s="402" t="s">
        <v>919</v>
      </c>
      <c r="C30" s="356"/>
      <c r="D30" s="356"/>
      <c r="E30" s="356"/>
      <c r="F30" s="356"/>
      <c r="G30" s="356"/>
      <c r="H30" s="26"/>
      <c r="I30" s="26"/>
      <c r="J30" s="26"/>
      <c r="K30" s="26"/>
      <c r="L30" s="26"/>
      <c r="M30" s="26"/>
      <c r="N30" s="26"/>
      <c r="O30" s="19"/>
    </row>
    <row r="31" spans="1:16" ht="18.600000000000001" customHeight="1" thickBot="1" x14ac:dyDescent="0.25">
      <c r="A31" s="400"/>
      <c r="B31" s="26"/>
      <c r="C31" s="25"/>
      <c r="D31" s="595" t="s">
        <v>550</v>
      </c>
      <c r="E31" s="596"/>
      <c r="F31" s="596"/>
      <c r="G31" s="596"/>
      <c r="H31" s="597"/>
      <c r="I31" s="26"/>
      <c r="J31" s="26"/>
      <c r="K31" s="26"/>
      <c r="L31" s="26"/>
      <c r="M31" s="26"/>
      <c r="N31" s="26"/>
      <c r="O31" s="19"/>
    </row>
    <row r="32" spans="1:16" ht="39.6" customHeight="1" x14ac:dyDescent="0.2">
      <c r="A32" s="22"/>
      <c r="B32" s="617" t="s">
        <v>552</v>
      </c>
      <c r="C32" s="618" t="s">
        <v>924</v>
      </c>
      <c r="D32" s="550" t="s">
        <v>925</v>
      </c>
      <c r="E32" s="554" t="s">
        <v>920</v>
      </c>
      <c r="F32" s="600"/>
      <c r="G32" s="554" t="s">
        <v>829</v>
      </c>
      <c r="H32" s="598"/>
      <c r="I32" s="26"/>
      <c r="J32" s="26"/>
      <c r="K32" s="26"/>
      <c r="L32" s="26"/>
      <c r="M32" s="26"/>
      <c r="N32" s="26"/>
      <c r="O32" s="19"/>
    </row>
    <row r="33" spans="1:15" ht="75.75" customHeight="1" x14ac:dyDescent="0.2">
      <c r="A33" s="22"/>
      <c r="B33" s="617"/>
      <c r="C33" s="555"/>
      <c r="D33" s="551"/>
      <c r="E33" s="555"/>
      <c r="F33" s="601"/>
      <c r="G33" s="555"/>
      <c r="H33" s="599"/>
      <c r="I33" s="26"/>
      <c r="J33" s="26"/>
      <c r="K33" s="26"/>
      <c r="L33" s="26"/>
      <c r="M33" s="26"/>
      <c r="N33" s="26"/>
      <c r="O33" s="19"/>
    </row>
    <row r="34" spans="1:15" ht="13.5" thickBot="1" x14ac:dyDescent="0.25">
      <c r="A34" s="22"/>
      <c r="B34" s="1">
        <v>1</v>
      </c>
      <c r="C34" s="53">
        <v>2</v>
      </c>
      <c r="D34" s="58" t="s">
        <v>926</v>
      </c>
      <c r="E34" s="544">
        <v>4</v>
      </c>
      <c r="F34" s="545"/>
      <c r="G34" s="544">
        <v>5</v>
      </c>
      <c r="H34" s="628"/>
      <c r="I34" s="26"/>
      <c r="J34" s="26"/>
      <c r="K34" s="26"/>
      <c r="L34" s="26"/>
      <c r="M34" s="26"/>
      <c r="N34" s="26"/>
      <c r="O34" s="19"/>
    </row>
    <row r="35" spans="1:15" ht="13.5" customHeight="1" thickTop="1" x14ac:dyDescent="0.2">
      <c r="A35" s="22"/>
      <c r="B35" s="327">
        <v>1</v>
      </c>
      <c r="C35" s="55" t="s">
        <v>700</v>
      </c>
      <c r="D35" s="328">
        <f>E35+G35</f>
        <v>3</v>
      </c>
      <c r="E35" s="629"/>
      <c r="F35" s="630"/>
      <c r="G35" s="629">
        <v>3</v>
      </c>
      <c r="H35" s="636"/>
      <c r="I35" s="26"/>
      <c r="J35" s="26"/>
      <c r="K35" s="26"/>
      <c r="L35" s="26"/>
      <c r="M35" s="26"/>
      <c r="N35" s="26"/>
      <c r="O35" s="19"/>
    </row>
    <row r="36" spans="1:15" x14ac:dyDescent="0.2">
      <c r="A36" s="22"/>
      <c r="B36" s="329">
        <v>2</v>
      </c>
      <c r="C36" s="56" t="s">
        <v>701</v>
      </c>
      <c r="D36" s="330">
        <f>E36+G36</f>
        <v>2</v>
      </c>
      <c r="E36" s="631"/>
      <c r="F36" s="632"/>
      <c r="G36" s="631">
        <v>2</v>
      </c>
      <c r="H36" s="637"/>
      <c r="I36" s="26"/>
      <c r="J36" s="26"/>
      <c r="K36" s="26"/>
      <c r="L36" s="26"/>
      <c r="M36" s="26"/>
      <c r="N36" s="26"/>
      <c r="O36" s="19"/>
    </row>
    <row r="37" spans="1:15" x14ac:dyDescent="0.2">
      <c r="A37" s="22"/>
      <c r="B37" s="329">
        <v>3</v>
      </c>
      <c r="C37" s="56" t="s">
        <v>702</v>
      </c>
      <c r="D37" s="330">
        <f t="shared" ref="D37:D41" si="2">E37+G37</f>
        <v>1</v>
      </c>
      <c r="E37" s="631"/>
      <c r="F37" s="632"/>
      <c r="G37" s="631">
        <v>1</v>
      </c>
      <c r="H37" s="637"/>
      <c r="I37" s="26"/>
      <c r="J37" s="26"/>
      <c r="K37" s="26"/>
      <c r="L37" s="26"/>
      <c r="M37" s="26"/>
      <c r="N37" s="26"/>
      <c r="O37" s="19"/>
    </row>
    <row r="38" spans="1:15" x14ac:dyDescent="0.2">
      <c r="A38" s="22"/>
      <c r="B38" s="329">
        <v>4</v>
      </c>
      <c r="C38" s="56" t="s">
        <v>703</v>
      </c>
      <c r="D38" s="330">
        <f t="shared" si="2"/>
        <v>0</v>
      </c>
      <c r="E38" s="631"/>
      <c r="F38" s="632"/>
      <c r="G38" s="631"/>
      <c r="H38" s="637"/>
      <c r="I38" s="26"/>
      <c r="J38" s="26"/>
      <c r="K38" s="26"/>
      <c r="L38" s="26"/>
      <c r="M38" s="26"/>
      <c r="N38" s="26"/>
      <c r="O38" s="19"/>
    </row>
    <row r="39" spans="1:15" x14ac:dyDescent="0.2">
      <c r="A39" s="22"/>
      <c r="B39" s="329">
        <v>5</v>
      </c>
      <c r="C39" s="56" t="s">
        <v>704</v>
      </c>
      <c r="D39" s="330">
        <f t="shared" si="2"/>
        <v>0</v>
      </c>
      <c r="E39" s="631"/>
      <c r="F39" s="632"/>
      <c r="G39" s="631"/>
      <c r="H39" s="637"/>
      <c r="I39" s="26"/>
      <c r="J39" s="26"/>
      <c r="K39" s="26"/>
      <c r="L39" s="26"/>
      <c r="M39" s="26"/>
      <c r="N39" s="26"/>
      <c r="O39" s="19"/>
    </row>
    <row r="40" spans="1:15" x14ac:dyDescent="0.2">
      <c r="A40" s="22"/>
      <c r="B40" s="329">
        <v>6</v>
      </c>
      <c r="C40" s="56" t="s">
        <v>705</v>
      </c>
      <c r="D40" s="330">
        <f t="shared" si="2"/>
        <v>0</v>
      </c>
      <c r="E40" s="631"/>
      <c r="F40" s="632"/>
      <c r="G40" s="631"/>
      <c r="H40" s="637"/>
      <c r="I40" s="26"/>
      <c r="J40" s="26"/>
      <c r="K40" s="26"/>
      <c r="L40" s="26"/>
      <c r="M40" s="26"/>
      <c r="N40" s="26"/>
      <c r="O40" s="19"/>
    </row>
    <row r="41" spans="1:15" ht="13.5" thickBot="1" x14ac:dyDescent="0.25">
      <c r="A41" s="22"/>
      <c r="B41" s="329">
        <v>7</v>
      </c>
      <c r="C41" s="56" t="s">
        <v>706</v>
      </c>
      <c r="D41" s="332">
        <f t="shared" si="2"/>
        <v>0</v>
      </c>
      <c r="E41" s="633"/>
      <c r="F41" s="634"/>
      <c r="G41" s="633"/>
      <c r="H41" s="638"/>
      <c r="I41" s="26"/>
      <c r="J41" s="26"/>
      <c r="K41" s="26"/>
      <c r="L41" s="26"/>
      <c r="M41" s="26"/>
      <c r="N41" s="26"/>
      <c r="O41" s="19"/>
    </row>
    <row r="42" spans="1:15" ht="15.75" thickBot="1" x14ac:dyDescent="0.25">
      <c r="A42" s="22"/>
      <c r="B42" s="4"/>
      <c r="C42" s="5" t="s">
        <v>551</v>
      </c>
      <c r="D42" s="204">
        <f>SUM(D35:D41)</f>
        <v>6</v>
      </c>
      <c r="E42" s="612">
        <f>SUM(E35:F41)</f>
        <v>0</v>
      </c>
      <c r="F42" s="635"/>
      <c r="G42" s="616">
        <f>SUM(G35:H41)</f>
        <v>6</v>
      </c>
      <c r="H42" s="613"/>
      <c r="I42" s="54"/>
      <c r="J42" s="54"/>
      <c r="K42" s="54"/>
      <c r="L42" s="54"/>
      <c r="M42" s="54"/>
      <c r="N42" s="54"/>
      <c r="O42" s="23"/>
    </row>
    <row r="43" spans="1:15" ht="9.75" customHeight="1" x14ac:dyDescent="0.2">
      <c r="A43" s="18"/>
      <c r="B43" s="21"/>
      <c r="C43" s="21"/>
      <c r="D43" s="21"/>
      <c r="E43" s="21"/>
      <c r="F43" s="21"/>
      <c r="G43" s="21"/>
      <c r="H43" s="24"/>
      <c r="I43" s="24"/>
      <c r="J43" s="24"/>
      <c r="K43" s="24"/>
      <c r="L43" s="24"/>
      <c r="M43" s="24"/>
      <c r="N43" s="249"/>
      <c r="O43" s="206"/>
    </row>
    <row r="44" spans="1:15" ht="4.5" customHeight="1" x14ac:dyDescent="0.2">
      <c r="A44" s="22"/>
      <c r="B44" s="3"/>
      <c r="C44" s="3"/>
      <c r="D44" s="2"/>
      <c r="E44" s="4"/>
      <c r="F44" s="4"/>
      <c r="G44" s="4"/>
      <c r="H44" s="4"/>
      <c r="I44" s="4"/>
      <c r="J44" s="4"/>
      <c r="K44" s="4"/>
      <c r="L44" s="4"/>
      <c r="M44" s="4"/>
      <c r="N44" s="4"/>
      <c r="O44" s="206"/>
    </row>
    <row r="45" spans="1:15" ht="55.5" customHeight="1" x14ac:dyDescent="0.2">
      <c r="A45" s="18"/>
      <c r="B45" s="607" t="s">
        <v>935</v>
      </c>
      <c r="C45" s="607"/>
      <c r="D45" s="607"/>
      <c r="E45" s="607"/>
      <c r="F45" s="607"/>
      <c r="G45" s="607"/>
      <c r="H45" s="607"/>
      <c r="I45" s="607"/>
      <c r="J45" s="607"/>
      <c r="K45" s="607"/>
      <c r="L45" s="607"/>
      <c r="M45" s="607"/>
      <c r="N45" s="249"/>
      <c r="O45" s="206"/>
    </row>
    <row r="46" spans="1:15" ht="9" customHeight="1" x14ac:dyDescent="0.2">
      <c r="A46" s="22"/>
      <c r="B46" s="250"/>
      <c r="C46" s="250"/>
      <c r="D46" s="250"/>
      <c r="E46" s="250"/>
      <c r="F46" s="250"/>
      <c r="G46" s="250"/>
      <c r="H46" s="250"/>
      <c r="I46" s="250"/>
      <c r="J46" s="250"/>
      <c r="K46" s="250"/>
      <c r="L46" s="4"/>
      <c r="M46" s="4"/>
      <c r="N46" s="4"/>
      <c r="O46" s="206"/>
    </row>
    <row r="47" spans="1:15" ht="15" x14ac:dyDescent="0.2">
      <c r="A47" s="22"/>
      <c r="B47" s="626" t="s">
        <v>938</v>
      </c>
      <c r="C47" s="626"/>
      <c r="D47" s="626"/>
      <c r="E47" s="626"/>
      <c r="F47" s="626"/>
      <c r="G47" s="626"/>
      <c r="H47" s="626"/>
      <c r="I47" s="626"/>
      <c r="J47" s="626"/>
      <c r="K47" s="626"/>
      <c r="L47" s="4"/>
      <c r="M47" s="4"/>
      <c r="N47" s="4"/>
      <c r="O47" s="206"/>
    </row>
    <row r="48" spans="1:15" ht="15" x14ac:dyDescent="0.2">
      <c r="A48" s="22"/>
      <c r="B48" s="611" t="s">
        <v>684</v>
      </c>
      <c r="C48" s="611"/>
      <c r="D48" s="611"/>
      <c r="E48" s="611"/>
      <c r="F48" s="611"/>
      <c r="G48" s="611"/>
      <c r="H48" s="611"/>
      <c r="I48" s="4"/>
      <c r="J48" s="4"/>
      <c r="K48" s="4"/>
      <c r="L48" s="4"/>
      <c r="M48" s="4"/>
      <c r="N48" s="4"/>
      <c r="O48" s="206"/>
    </row>
    <row r="49" spans="1:16" ht="213" customHeight="1" x14ac:dyDescent="0.2">
      <c r="A49" s="22"/>
      <c r="B49" s="627" t="s">
        <v>968</v>
      </c>
      <c r="C49" s="627"/>
      <c r="D49" s="627"/>
      <c r="E49" s="627"/>
      <c r="F49" s="627"/>
      <c r="G49" s="627"/>
      <c r="H49" s="627"/>
      <c r="I49" s="627"/>
      <c r="J49" s="627"/>
      <c r="K49" s="627"/>
      <c r="L49" s="627"/>
      <c r="M49" s="627"/>
      <c r="N49" s="249"/>
      <c r="O49" s="206"/>
    </row>
    <row r="50" spans="1:16" ht="12" customHeight="1" x14ac:dyDescent="0.2">
      <c r="A50" s="22"/>
      <c r="B50" s="4"/>
      <c r="C50" s="4"/>
      <c r="D50" s="4"/>
      <c r="E50" s="4"/>
      <c r="F50" s="4"/>
      <c r="G50" s="4"/>
      <c r="H50" s="4"/>
      <c r="I50" s="249"/>
      <c r="J50" s="249"/>
      <c r="K50" s="249"/>
      <c r="L50" s="249"/>
      <c r="M50" s="249"/>
      <c r="N50" s="249"/>
      <c r="O50" s="206"/>
    </row>
    <row r="51" spans="1:16" ht="18" customHeight="1" x14ac:dyDescent="0.2">
      <c r="A51" s="22"/>
      <c r="B51" s="611" t="s">
        <v>683</v>
      </c>
      <c r="C51" s="611"/>
      <c r="D51" s="611"/>
      <c r="E51" s="611"/>
      <c r="F51" s="611"/>
      <c r="G51" s="611"/>
      <c r="H51" s="611"/>
      <c r="I51" s="249"/>
      <c r="J51" s="249"/>
      <c r="K51" s="249"/>
      <c r="L51" s="249"/>
      <c r="M51" s="249"/>
      <c r="N51" s="249"/>
      <c r="O51" s="206"/>
    </row>
    <row r="52" spans="1:16" ht="50.1" customHeight="1" x14ac:dyDescent="0.2">
      <c r="A52" s="22"/>
      <c r="B52" s="609" t="s">
        <v>969</v>
      </c>
      <c r="C52" s="610"/>
      <c r="D52" s="610"/>
      <c r="E52" s="610"/>
      <c r="F52" s="610"/>
      <c r="G52" s="610"/>
      <c r="H52" s="610"/>
      <c r="I52" s="610"/>
      <c r="J52" s="610"/>
      <c r="K52" s="610"/>
      <c r="L52" s="610"/>
      <c r="M52" s="610"/>
      <c r="N52" s="249"/>
      <c r="O52" s="206"/>
    </row>
    <row r="53" spans="1:16" ht="50.1" customHeight="1" x14ac:dyDescent="0.2">
      <c r="A53" s="22"/>
      <c r="B53" s="609" t="s">
        <v>970</v>
      </c>
      <c r="C53" s="610"/>
      <c r="D53" s="610"/>
      <c r="E53" s="610"/>
      <c r="F53" s="610"/>
      <c r="G53" s="610"/>
      <c r="H53" s="610"/>
      <c r="I53" s="610"/>
      <c r="J53" s="610"/>
      <c r="K53" s="610"/>
      <c r="L53" s="610"/>
      <c r="M53" s="610"/>
      <c r="N53" s="249"/>
      <c r="O53" s="206"/>
    </row>
    <row r="54" spans="1:16" ht="50.1" customHeight="1" x14ac:dyDescent="0.2">
      <c r="A54" s="22"/>
      <c r="B54" s="609" t="s">
        <v>971</v>
      </c>
      <c r="C54" s="610"/>
      <c r="D54" s="610"/>
      <c r="E54" s="610"/>
      <c r="F54" s="610"/>
      <c r="G54" s="610"/>
      <c r="H54" s="610"/>
      <c r="I54" s="610"/>
      <c r="J54" s="610"/>
      <c r="K54" s="610"/>
      <c r="L54" s="610"/>
      <c r="M54" s="610"/>
      <c r="N54" s="249"/>
      <c r="O54" s="206"/>
    </row>
    <row r="55" spans="1:16" ht="50.1" customHeight="1" x14ac:dyDescent="0.2">
      <c r="A55" s="22"/>
      <c r="B55" s="610" t="s">
        <v>682</v>
      </c>
      <c r="C55" s="610"/>
      <c r="D55" s="610"/>
      <c r="E55" s="610"/>
      <c r="F55" s="610"/>
      <c r="G55" s="610"/>
      <c r="H55" s="610"/>
      <c r="I55" s="610"/>
      <c r="J55" s="610"/>
      <c r="K55" s="610"/>
      <c r="L55" s="610"/>
      <c r="M55" s="610"/>
      <c r="N55" s="249"/>
      <c r="O55" s="206"/>
    </row>
    <row r="56" spans="1:16" ht="9.75" customHeight="1" x14ac:dyDescent="0.2">
      <c r="A56" s="22"/>
      <c r="B56" s="4"/>
      <c r="C56" s="4"/>
      <c r="D56" s="4"/>
      <c r="E56" s="4"/>
      <c r="F56" s="4"/>
      <c r="G56" s="4"/>
      <c r="H56" s="4"/>
      <c r="I56" s="4"/>
      <c r="J56" s="4"/>
      <c r="K56" s="4"/>
      <c r="L56" s="4"/>
      <c r="M56" s="4"/>
      <c r="N56" s="4"/>
      <c r="O56" s="206"/>
    </row>
    <row r="57" spans="1:16" ht="15" x14ac:dyDescent="0.2">
      <c r="A57" s="22"/>
      <c r="B57" s="357" t="s">
        <v>927</v>
      </c>
      <c r="C57" s="358"/>
      <c r="D57" s="358"/>
      <c r="E57" s="358"/>
      <c r="F57" s="358"/>
      <c r="G57" s="358"/>
      <c r="H57" s="358"/>
      <c r="I57" s="4"/>
      <c r="J57" s="4"/>
      <c r="K57" s="4"/>
      <c r="L57" s="4"/>
      <c r="M57" s="4"/>
      <c r="N57" s="4"/>
      <c r="O57" s="206"/>
    </row>
    <row r="58" spans="1:16" ht="228" customHeight="1" x14ac:dyDescent="0.2">
      <c r="A58" s="22"/>
      <c r="B58" s="627"/>
      <c r="C58" s="627"/>
      <c r="D58" s="627"/>
      <c r="E58" s="627"/>
      <c r="F58" s="627"/>
      <c r="G58" s="627"/>
      <c r="H58" s="627"/>
      <c r="I58" s="627"/>
      <c r="J58" s="627"/>
      <c r="K58" s="627"/>
      <c r="L58" s="627"/>
      <c r="M58" s="627"/>
      <c r="N58" s="355"/>
      <c r="O58" s="206"/>
    </row>
    <row r="59" spans="1:16" ht="15" customHeight="1" thickBot="1" x14ac:dyDescent="0.25">
      <c r="A59" s="254"/>
      <c r="B59" s="255"/>
      <c r="C59" s="255"/>
      <c r="D59" s="255"/>
      <c r="E59" s="255"/>
      <c r="F59" s="255"/>
      <c r="G59" s="255"/>
      <c r="H59" s="255"/>
      <c r="I59" s="255"/>
      <c r="J59" s="255"/>
      <c r="K59" s="255"/>
      <c r="L59" s="255"/>
      <c r="M59" s="255"/>
      <c r="N59" s="255"/>
      <c r="O59" s="256"/>
    </row>
    <row r="60" spans="1:16" ht="7.5" customHeight="1" x14ac:dyDescent="0.2">
      <c r="A60" s="359"/>
      <c r="B60" s="360"/>
      <c r="C60" s="360"/>
      <c r="D60" s="360"/>
      <c r="E60" s="360"/>
      <c r="F60" s="360"/>
      <c r="G60" s="360"/>
      <c r="H60" s="360"/>
      <c r="I60" s="360"/>
      <c r="J60" s="360"/>
      <c r="K60" s="360"/>
      <c r="L60" s="360"/>
      <c r="M60" s="360"/>
      <c r="N60" s="360"/>
      <c r="O60" s="253"/>
    </row>
    <row r="61" spans="1:16" s="59" customFormat="1" ht="18.600000000000001" customHeight="1" x14ac:dyDescent="0.2">
      <c r="A61" s="605" t="s">
        <v>770</v>
      </c>
      <c r="B61" s="606"/>
      <c r="C61" s="606"/>
      <c r="D61" s="606"/>
      <c r="E61" s="606"/>
      <c r="F61" s="606"/>
      <c r="G61" s="606"/>
      <c r="H61" s="606"/>
      <c r="I61" s="606"/>
      <c r="J61" s="606"/>
      <c r="K61" s="606"/>
      <c r="L61" s="606"/>
      <c r="M61" s="606"/>
      <c r="N61" s="355"/>
      <c r="O61" s="206"/>
    </row>
    <row r="62" spans="1:16" ht="15" x14ac:dyDescent="0.2">
      <c r="A62" s="251"/>
      <c r="B62" s="608"/>
      <c r="C62" s="608"/>
      <c r="D62" s="608"/>
      <c r="E62" s="608"/>
      <c r="F62" s="608"/>
      <c r="G62" s="608"/>
      <c r="H62" s="608"/>
      <c r="I62" s="608"/>
      <c r="J62" s="35"/>
      <c r="K62" s="35"/>
      <c r="L62" s="35"/>
      <c r="M62" s="35"/>
      <c r="N62" s="35"/>
      <c r="O62" s="180"/>
      <c r="P62" s="59"/>
    </row>
    <row r="63" spans="1:16" s="286" customFormat="1" ht="47.25" customHeight="1" x14ac:dyDescent="0.2">
      <c r="A63" s="62"/>
      <c r="B63" s="559" t="s">
        <v>929</v>
      </c>
      <c r="C63" s="560"/>
      <c r="D63" s="563" t="s">
        <v>671</v>
      </c>
      <c r="E63" s="565" t="s">
        <v>846</v>
      </c>
      <c r="F63" s="566"/>
      <c r="G63" s="566"/>
      <c r="H63" s="566"/>
      <c r="I63" s="566"/>
      <c r="J63" s="565" t="s">
        <v>772</v>
      </c>
      <c r="K63" s="566"/>
      <c r="L63" s="566"/>
      <c r="M63" s="566"/>
      <c r="N63" s="604"/>
      <c r="O63" s="207"/>
      <c r="P63" s="285"/>
    </row>
    <row r="64" spans="1:16" s="286" customFormat="1" ht="56.25" x14ac:dyDescent="0.2">
      <c r="A64" s="62"/>
      <c r="B64" s="561"/>
      <c r="C64" s="562"/>
      <c r="D64" s="564"/>
      <c r="E64" s="185" t="s">
        <v>551</v>
      </c>
      <c r="F64" s="51" t="s">
        <v>709</v>
      </c>
      <c r="G64" s="52" t="s">
        <v>710</v>
      </c>
      <c r="H64" s="45" t="s">
        <v>708</v>
      </c>
      <c r="I64" s="47" t="s">
        <v>707</v>
      </c>
      <c r="J64" s="48" t="s">
        <v>551</v>
      </c>
      <c r="K64" s="51" t="s">
        <v>711</v>
      </c>
      <c r="L64" s="51" t="s">
        <v>712</v>
      </c>
      <c r="M64" s="346" t="s">
        <v>714</v>
      </c>
      <c r="N64" s="51" t="s">
        <v>713</v>
      </c>
      <c r="O64" s="207"/>
      <c r="P64" s="285"/>
    </row>
    <row r="65" spans="1:16" x14ac:dyDescent="0.2">
      <c r="A65" s="62"/>
      <c r="B65" s="567">
        <v>1</v>
      </c>
      <c r="C65" s="568"/>
      <c r="D65" s="41">
        <v>2</v>
      </c>
      <c r="E65" s="296">
        <v>3</v>
      </c>
      <c r="F65" s="40">
        <v>4</v>
      </c>
      <c r="G65" s="295">
        <v>5</v>
      </c>
      <c r="H65" s="40">
        <v>6</v>
      </c>
      <c r="I65" s="295">
        <v>7</v>
      </c>
      <c r="J65" s="49">
        <v>8</v>
      </c>
      <c r="K65" s="40">
        <v>9</v>
      </c>
      <c r="L65" s="40">
        <v>10</v>
      </c>
      <c r="M65" s="40">
        <v>11</v>
      </c>
      <c r="N65" s="40">
        <v>12</v>
      </c>
      <c r="O65" s="207"/>
      <c r="P65" s="59"/>
    </row>
    <row r="66" spans="1:16" ht="29.45" customHeight="1" x14ac:dyDescent="0.2">
      <c r="A66" s="62"/>
      <c r="B66" s="623" t="s">
        <v>921</v>
      </c>
      <c r="C66" s="624"/>
      <c r="D66" s="624"/>
      <c r="E66" s="624"/>
      <c r="F66" s="624"/>
      <c r="G66" s="624"/>
      <c r="H66" s="624"/>
      <c r="I66" s="624"/>
      <c r="J66" s="624"/>
      <c r="K66" s="624"/>
      <c r="L66" s="624"/>
      <c r="M66" s="624"/>
      <c r="N66" s="625"/>
      <c r="O66" s="207"/>
      <c r="P66" s="59"/>
    </row>
    <row r="67" spans="1:16" ht="15.75" customHeight="1" x14ac:dyDescent="0.2">
      <c r="A67" s="62"/>
      <c r="B67" s="576" t="s">
        <v>551</v>
      </c>
      <c r="C67" s="577"/>
      <c r="D67" s="231">
        <f>E67+J67</f>
        <v>3729</v>
      </c>
      <c r="E67" s="232">
        <f>F67+G67+H67+I67</f>
        <v>3405</v>
      </c>
      <c r="F67" s="233">
        <f>SUM(F68:F72)</f>
        <v>63</v>
      </c>
      <c r="G67" s="234">
        <f>SUM(G68:G72)</f>
        <v>3342</v>
      </c>
      <c r="H67" s="234">
        <f t="shared" ref="H67:I67" si="3">SUM(H68:H72)</f>
        <v>0</v>
      </c>
      <c r="I67" s="234">
        <f t="shared" si="3"/>
        <v>0</v>
      </c>
      <c r="J67" s="235">
        <f>K67+L67+M67+N67</f>
        <v>324</v>
      </c>
      <c r="K67" s="233">
        <f>SUM(K68:K72)</f>
        <v>324</v>
      </c>
      <c r="L67" s="234">
        <f>SUM(L68:L72)</f>
        <v>0</v>
      </c>
      <c r="M67" s="234">
        <f t="shared" ref="M67" si="4">SUM(M68:M72)</f>
        <v>0</v>
      </c>
      <c r="N67" s="233">
        <f>SUM(N68:N72)</f>
        <v>0</v>
      </c>
      <c r="O67" s="207"/>
      <c r="P67" s="59"/>
    </row>
    <row r="68" spans="1:16" ht="15.75" customHeight="1" x14ac:dyDescent="0.2">
      <c r="A68" s="62"/>
      <c r="B68" s="569" t="s">
        <v>773</v>
      </c>
      <c r="C68" s="570"/>
      <c r="D68" s="44">
        <f>E68+J68</f>
        <v>3729</v>
      </c>
      <c r="E68" s="42">
        <f>SUM(F68:I68)</f>
        <v>3405</v>
      </c>
      <c r="F68" s="43">
        <v>63</v>
      </c>
      <c r="G68" s="46">
        <v>3342</v>
      </c>
      <c r="H68" s="43">
        <v>0</v>
      </c>
      <c r="I68" s="46">
        <v>0</v>
      </c>
      <c r="J68" s="50">
        <f>SUM(K68:N68)</f>
        <v>324</v>
      </c>
      <c r="K68" s="43">
        <v>324</v>
      </c>
      <c r="L68" s="43">
        <v>0</v>
      </c>
      <c r="M68" s="43">
        <v>0</v>
      </c>
      <c r="N68" s="43">
        <v>0</v>
      </c>
      <c r="O68" s="207"/>
      <c r="P68" s="59"/>
    </row>
    <row r="69" spans="1:16" ht="15.75" customHeight="1" x14ac:dyDescent="0.2">
      <c r="A69" s="62"/>
      <c r="B69" s="569" t="s">
        <v>774</v>
      </c>
      <c r="C69" s="570"/>
      <c r="D69" s="44">
        <f t="shared" ref="D69:D72" si="5">E69+J69</f>
        <v>0</v>
      </c>
      <c r="E69" s="42">
        <f t="shared" ref="E69:E79" si="6">SUM(F69:I69)</f>
        <v>0</v>
      </c>
      <c r="F69" s="43">
        <v>0</v>
      </c>
      <c r="G69" s="46">
        <v>0</v>
      </c>
      <c r="H69" s="43">
        <v>0</v>
      </c>
      <c r="I69" s="46">
        <v>0</v>
      </c>
      <c r="J69" s="50">
        <f t="shared" ref="J69:J72" si="7">SUM(K69:N69)</f>
        <v>0</v>
      </c>
      <c r="K69" s="43">
        <v>0</v>
      </c>
      <c r="L69" s="43">
        <v>0</v>
      </c>
      <c r="M69" s="43">
        <v>0</v>
      </c>
      <c r="N69" s="43">
        <v>0</v>
      </c>
      <c r="O69" s="207"/>
      <c r="P69" s="59"/>
    </row>
    <row r="70" spans="1:16" ht="15.75" customHeight="1" x14ac:dyDescent="0.2">
      <c r="A70" s="62"/>
      <c r="B70" s="569" t="s">
        <v>775</v>
      </c>
      <c r="C70" s="570"/>
      <c r="D70" s="44">
        <f t="shared" si="5"/>
        <v>0</v>
      </c>
      <c r="E70" s="42">
        <f t="shared" si="6"/>
        <v>0</v>
      </c>
      <c r="F70" s="43">
        <v>0</v>
      </c>
      <c r="G70" s="46">
        <v>0</v>
      </c>
      <c r="H70" s="43">
        <v>0</v>
      </c>
      <c r="I70" s="46">
        <v>0</v>
      </c>
      <c r="J70" s="50">
        <f t="shared" si="7"/>
        <v>0</v>
      </c>
      <c r="K70" s="43">
        <v>0</v>
      </c>
      <c r="L70" s="43">
        <v>0</v>
      </c>
      <c r="M70" s="43">
        <v>0</v>
      </c>
      <c r="N70" s="43">
        <v>0</v>
      </c>
      <c r="O70" s="207"/>
      <c r="P70" s="59"/>
    </row>
    <row r="71" spans="1:16" ht="15.75" customHeight="1" x14ac:dyDescent="0.2">
      <c r="A71" s="62"/>
      <c r="B71" s="569" t="s">
        <v>776</v>
      </c>
      <c r="C71" s="570"/>
      <c r="D71" s="44">
        <f t="shared" si="5"/>
        <v>0</v>
      </c>
      <c r="E71" s="42">
        <f t="shared" si="6"/>
        <v>0</v>
      </c>
      <c r="F71" s="43">
        <v>0</v>
      </c>
      <c r="G71" s="46">
        <v>0</v>
      </c>
      <c r="H71" s="43">
        <v>0</v>
      </c>
      <c r="I71" s="46">
        <v>0</v>
      </c>
      <c r="J71" s="50">
        <f t="shared" si="7"/>
        <v>0</v>
      </c>
      <c r="K71" s="43">
        <v>0</v>
      </c>
      <c r="L71" s="43">
        <v>0</v>
      </c>
      <c r="M71" s="43">
        <v>0</v>
      </c>
      <c r="N71" s="43">
        <v>0</v>
      </c>
      <c r="O71" s="207"/>
      <c r="P71" s="59"/>
    </row>
    <row r="72" spans="1:16" ht="15.75" customHeight="1" x14ac:dyDescent="0.2">
      <c r="A72" s="62"/>
      <c r="B72" s="571" t="s">
        <v>777</v>
      </c>
      <c r="C72" s="572"/>
      <c r="D72" s="227">
        <f t="shared" si="5"/>
        <v>0</v>
      </c>
      <c r="E72" s="228">
        <f t="shared" si="6"/>
        <v>0</v>
      </c>
      <c r="F72" s="229">
        <v>0</v>
      </c>
      <c r="G72" s="230">
        <v>0</v>
      </c>
      <c r="H72" s="229">
        <v>0</v>
      </c>
      <c r="I72" s="230">
        <v>0</v>
      </c>
      <c r="J72" s="226">
        <f t="shared" si="7"/>
        <v>0</v>
      </c>
      <c r="K72" s="229">
        <v>0</v>
      </c>
      <c r="L72" s="229">
        <v>0</v>
      </c>
      <c r="M72" s="229">
        <v>0</v>
      </c>
      <c r="N72" s="229">
        <v>0</v>
      </c>
      <c r="O72" s="207"/>
      <c r="P72" s="59"/>
    </row>
    <row r="73" spans="1:16" ht="28.9" customHeight="1" x14ac:dyDescent="0.2">
      <c r="A73" s="62"/>
      <c r="B73" s="623" t="s">
        <v>922</v>
      </c>
      <c r="C73" s="624"/>
      <c r="D73" s="624"/>
      <c r="E73" s="624"/>
      <c r="F73" s="624"/>
      <c r="G73" s="624"/>
      <c r="H73" s="624"/>
      <c r="I73" s="624"/>
      <c r="J73" s="624"/>
      <c r="K73" s="624"/>
      <c r="L73" s="624"/>
      <c r="M73" s="624"/>
      <c r="N73" s="625"/>
      <c r="O73" s="207"/>
      <c r="P73" s="59"/>
    </row>
    <row r="74" spans="1:16" ht="15.75" customHeight="1" x14ac:dyDescent="0.2">
      <c r="A74" s="62"/>
      <c r="B74" s="621" t="s">
        <v>551</v>
      </c>
      <c r="C74" s="622"/>
      <c r="D74" s="302">
        <f>E74+J74</f>
        <v>0</v>
      </c>
      <c r="E74" s="232">
        <f>F74+G74+H74+I74</f>
        <v>0</v>
      </c>
      <c r="F74" s="233">
        <f>SUM(F75:F79)</f>
        <v>0</v>
      </c>
      <c r="G74" s="234">
        <f>SUM(G75:G79)</f>
        <v>0</v>
      </c>
      <c r="H74" s="234">
        <f t="shared" ref="H74:I74" si="8">SUM(H75:H79)</f>
        <v>0</v>
      </c>
      <c r="I74" s="234">
        <f t="shared" si="8"/>
        <v>0</v>
      </c>
      <c r="J74" s="303">
        <f>K74+L74+M74+N74</f>
        <v>0</v>
      </c>
      <c r="K74" s="233">
        <f>SUM(K75:K79)</f>
        <v>0</v>
      </c>
      <c r="L74" s="234">
        <f>SUM(L75:L79)</f>
        <v>0</v>
      </c>
      <c r="M74" s="234">
        <f t="shared" ref="M74" si="9">SUM(M75:M79)</f>
        <v>0</v>
      </c>
      <c r="N74" s="233">
        <f>SUM(N75:N79)</f>
        <v>0</v>
      </c>
      <c r="O74" s="207"/>
      <c r="P74" s="59"/>
    </row>
    <row r="75" spans="1:16" ht="15.75" customHeight="1" x14ac:dyDescent="0.2">
      <c r="A75" s="62"/>
      <c r="B75" s="569" t="s">
        <v>773</v>
      </c>
      <c r="C75" s="570"/>
      <c r="D75" s="44">
        <f>E75+J75</f>
        <v>0</v>
      </c>
      <c r="E75" s="42">
        <f t="shared" si="6"/>
        <v>0</v>
      </c>
      <c r="F75" s="43">
        <v>0</v>
      </c>
      <c r="G75" s="46">
        <v>0</v>
      </c>
      <c r="H75" s="43">
        <v>0</v>
      </c>
      <c r="I75" s="46">
        <v>0</v>
      </c>
      <c r="J75" s="50">
        <f>SUM(K75:N75)</f>
        <v>0</v>
      </c>
      <c r="K75" s="43">
        <v>0</v>
      </c>
      <c r="L75" s="43">
        <v>0</v>
      </c>
      <c r="M75" s="43">
        <v>0</v>
      </c>
      <c r="N75" s="43">
        <v>0</v>
      </c>
      <c r="O75" s="207"/>
      <c r="P75" s="59"/>
    </row>
    <row r="76" spans="1:16" ht="15.75" customHeight="1" x14ac:dyDescent="0.2">
      <c r="A76" s="62"/>
      <c r="B76" s="569" t="s">
        <v>774</v>
      </c>
      <c r="C76" s="570"/>
      <c r="D76" s="44">
        <f t="shared" ref="D76:D79" si="10">E76+J76</f>
        <v>0</v>
      </c>
      <c r="E76" s="42">
        <f t="shared" si="6"/>
        <v>0</v>
      </c>
      <c r="F76" s="43">
        <v>0</v>
      </c>
      <c r="G76" s="46">
        <v>0</v>
      </c>
      <c r="H76" s="43">
        <v>0</v>
      </c>
      <c r="I76" s="46">
        <v>0</v>
      </c>
      <c r="J76" s="50">
        <f t="shared" ref="J76:J79" si="11">SUM(K76:N76)</f>
        <v>0</v>
      </c>
      <c r="K76" s="43">
        <v>0</v>
      </c>
      <c r="L76" s="43">
        <v>0</v>
      </c>
      <c r="M76" s="43">
        <v>0</v>
      </c>
      <c r="N76" s="43">
        <v>0</v>
      </c>
      <c r="O76" s="207"/>
      <c r="P76" s="59"/>
    </row>
    <row r="77" spans="1:16" ht="15.75" customHeight="1" x14ac:dyDescent="0.2">
      <c r="A77" s="62"/>
      <c r="B77" s="569" t="s">
        <v>775</v>
      </c>
      <c r="C77" s="570"/>
      <c r="D77" s="44">
        <f t="shared" si="10"/>
        <v>0</v>
      </c>
      <c r="E77" s="42">
        <f t="shared" si="6"/>
        <v>0</v>
      </c>
      <c r="F77" s="43">
        <v>0</v>
      </c>
      <c r="G77" s="46">
        <v>0</v>
      </c>
      <c r="H77" s="43">
        <v>0</v>
      </c>
      <c r="I77" s="46">
        <v>0</v>
      </c>
      <c r="J77" s="50">
        <f t="shared" si="11"/>
        <v>0</v>
      </c>
      <c r="K77" s="43">
        <v>0</v>
      </c>
      <c r="L77" s="43">
        <v>0</v>
      </c>
      <c r="M77" s="43">
        <v>0</v>
      </c>
      <c r="N77" s="43">
        <v>0</v>
      </c>
      <c r="O77" s="207"/>
      <c r="P77" s="59"/>
    </row>
    <row r="78" spans="1:16" ht="15.75" customHeight="1" x14ac:dyDescent="0.2">
      <c r="A78" s="62"/>
      <c r="B78" s="569" t="s">
        <v>776</v>
      </c>
      <c r="C78" s="570"/>
      <c r="D78" s="44">
        <f t="shared" si="10"/>
        <v>0</v>
      </c>
      <c r="E78" s="42">
        <f t="shared" si="6"/>
        <v>0</v>
      </c>
      <c r="F78" s="43">
        <v>0</v>
      </c>
      <c r="G78" s="46">
        <v>0</v>
      </c>
      <c r="H78" s="43">
        <v>0</v>
      </c>
      <c r="I78" s="46">
        <v>0</v>
      </c>
      <c r="J78" s="50">
        <f t="shared" si="11"/>
        <v>0</v>
      </c>
      <c r="K78" s="43">
        <v>0</v>
      </c>
      <c r="L78" s="43">
        <v>0</v>
      </c>
      <c r="M78" s="43">
        <v>0</v>
      </c>
      <c r="N78" s="43">
        <v>0</v>
      </c>
      <c r="O78" s="207"/>
      <c r="P78" s="59"/>
    </row>
    <row r="79" spans="1:16" ht="15.75" customHeight="1" x14ac:dyDescent="0.2">
      <c r="A79" s="62"/>
      <c r="B79" s="571" t="s">
        <v>777</v>
      </c>
      <c r="C79" s="572"/>
      <c r="D79" s="227">
        <f t="shared" si="10"/>
        <v>0</v>
      </c>
      <c r="E79" s="228">
        <f t="shared" si="6"/>
        <v>0</v>
      </c>
      <c r="F79" s="229">
        <v>0</v>
      </c>
      <c r="G79" s="230">
        <v>0</v>
      </c>
      <c r="H79" s="229">
        <v>0</v>
      </c>
      <c r="I79" s="230">
        <v>0</v>
      </c>
      <c r="J79" s="226">
        <f t="shared" si="11"/>
        <v>0</v>
      </c>
      <c r="K79" s="229">
        <v>0</v>
      </c>
      <c r="L79" s="229">
        <v>0</v>
      </c>
      <c r="M79" s="229">
        <v>0</v>
      </c>
      <c r="N79" s="229">
        <v>0</v>
      </c>
      <c r="O79" s="207"/>
      <c r="P79" s="59"/>
    </row>
    <row r="80" spans="1:16" ht="28.9" customHeight="1" x14ac:dyDescent="0.2">
      <c r="A80" s="62"/>
      <c r="B80" s="623" t="s">
        <v>923</v>
      </c>
      <c r="C80" s="624"/>
      <c r="D80" s="624"/>
      <c r="E80" s="624"/>
      <c r="F80" s="624"/>
      <c r="G80" s="624"/>
      <c r="H80" s="624"/>
      <c r="I80" s="624"/>
      <c r="J80" s="624"/>
      <c r="K80" s="624"/>
      <c r="L80" s="624"/>
      <c r="M80" s="624"/>
      <c r="N80" s="625"/>
      <c r="O80" s="207"/>
      <c r="P80" s="59"/>
    </row>
    <row r="81" spans="1:16" ht="15.6" customHeight="1" x14ac:dyDescent="0.2">
      <c r="A81" s="62"/>
      <c r="B81" s="621" t="s">
        <v>551</v>
      </c>
      <c r="C81" s="622"/>
      <c r="D81" s="302">
        <f>E81+J81</f>
        <v>0</v>
      </c>
      <c r="E81" s="232">
        <f>F81+G81+H81+I81</f>
        <v>0</v>
      </c>
      <c r="F81" s="233">
        <f>SUM(F82:F86)</f>
        <v>0</v>
      </c>
      <c r="G81" s="234">
        <f>SUM(G82:G86)</f>
        <v>0</v>
      </c>
      <c r="H81" s="234">
        <f t="shared" ref="H81:I81" si="12">SUM(H82:H86)</f>
        <v>0</v>
      </c>
      <c r="I81" s="234">
        <f t="shared" si="12"/>
        <v>0</v>
      </c>
      <c r="J81" s="303">
        <f>K81+L81+M81+N81</f>
        <v>0</v>
      </c>
      <c r="K81" s="233">
        <f>SUM(K82:K86)</f>
        <v>0</v>
      </c>
      <c r="L81" s="234">
        <f>SUM(L82:L86)</f>
        <v>0</v>
      </c>
      <c r="M81" s="234">
        <f t="shared" ref="M81" si="13">SUM(M82:M86)</f>
        <v>0</v>
      </c>
      <c r="N81" s="233">
        <f>SUM(N82:N86)</f>
        <v>0</v>
      </c>
      <c r="O81" s="207"/>
      <c r="P81" s="59"/>
    </row>
    <row r="82" spans="1:16" ht="15.75" customHeight="1" x14ac:dyDescent="0.2">
      <c r="A82" s="62"/>
      <c r="B82" s="569" t="s">
        <v>773</v>
      </c>
      <c r="C82" s="570"/>
      <c r="D82" s="44">
        <f>E82+J82</f>
        <v>0</v>
      </c>
      <c r="E82" s="42">
        <f t="shared" ref="E82:E86" si="14">SUM(F82:I82)</f>
        <v>0</v>
      </c>
      <c r="F82" s="43">
        <v>0</v>
      </c>
      <c r="G82" s="46">
        <v>0</v>
      </c>
      <c r="H82" s="43">
        <v>0</v>
      </c>
      <c r="I82" s="46">
        <v>0</v>
      </c>
      <c r="J82" s="50">
        <f>SUM(K82:N82)</f>
        <v>0</v>
      </c>
      <c r="K82" s="43">
        <v>0</v>
      </c>
      <c r="L82" s="43">
        <v>0</v>
      </c>
      <c r="M82" s="43">
        <v>0</v>
      </c>
      <c r="N82" s="43">
        <v>0</v>
      </c>
      <c r="O82" s="207"/>
      <c r="P82" s="59"/>
    </row>
    <row r="83" spans="1:16" ht="15.75" customHeight="1" x14ac:dyDescent="0.2">
      <c r="A83" s="62"/>
      <c r="B83" s="569" t="s">
        <v>774</v>
      </c>
      <c r="C83" s="570"/>
      <c r="D83" s="44">
        <f t="shared" ref="D83:D86" si="15">E83+J83</f>
        <v>0</v>
      </c>
      <c r="E83" s="42">
        <f t="shared" si="14"/>
        <v>0</v>
      </c>
      <c r="F83" s="43">
        <v>0</v>
      </c>
      <c r="G83" s="46">
        <v>0</v>
      </c>
      <c r="H83" s="43">
        <v>0</v>
      </c>
      <c r="I83" s="46">
        <v>0</v>
      </c>
      <c r="J83" s="50">
        <f>SUM(K83:N83)</f>
        <v>0</v>
      </c>
      <c r="K83" s="43">
        <v>0</v>
      </c>
      <c r="L83" s="43">
        <v>0</v>
      </c>
      <c r="M83" s="43">
        <v>0</v>
      </c>
      <c r="N83" s="43">
        <v>0</v>
      </c>
      <c r="O83" s="207"/>
      <c r="P83" s="59"/>
    </row>
    <row r="84" spans="1:16" ht="15.75" customHeight="1" x14ac:dyDescent="0.2">
      <c r="A84" s="62"/>
      <c r="B84" s="569" t="s">
        <v>775</v>
      </c>
      <c r="C84" s="570"/>
      <c r="D84" s="44">
        <f t="shared" si="15"/>
        <v>0</v>
      </c>
      <c r="E84" s="42">
        <f t="shared" si="14"/>
        <v>0</v>
      </c>
      <c r="F84" s="43">
        <v>0</v>
      </c>
      <c r="G84" s="46">
        <v>0</v>
      </c>
      <c r="H84" s="43">
        <v>0</v>
      </c>
      <c r="I84" s="46">
        <v>0</v>
      </c>
      <c r="J84" s="50">
        <f t="shared" ref="J84:J86" si="16">SUM(K84:N84)</f>
        <v>0</v>
      </c>
      <c r="K84" s="43">
        <v>0</v>
      </c>
      <c r="L84" s="43">
        <v>0</v>
      </c>
      <c r="M84" s="43">
        <v>0</v>
      </c>
      <c r="N84" s="43">
        <v>0</v>
      </c>
      <c r="O84" s="207"/>
      <c r="P84" s="59"/>
    </row>
    <row r="85" spans="1:16" ht="15.75" customHeight="1" x14ac:dyDescent="0.2">
      <c r="A85" s="62"/>
      <c r="B85" s="569" t="s">
        <v>776</v>
      </c>
      <c r="C85" s="570"/>
      <c r="D85" s="44">
        <f t="shared" si="15"/>
        <v>0</v>
      </c>
      <c r="E85" s="42">
        <f>SUM(F85:I85)</f>
        <v>0</v>
      </c>
      <c r="F85" s="43">
        <v>0</v>
      </c>
      <c r="G85" s="46">
        <v>0</v>
      </c>
      <c r="H85" s="43">
        <v>0</v>
      </c>
      <c r="I85" s="46">
        <v>0</v>
      </c>
      <c r="J85" s="50">
        <f t="shared" si="16"/>
        <v>0</v>
      </c>
      <c r="K85" s="43">
        <v>0</v>
      </c>
      <c r="L85" s="43">
        <v>0</v>
      </c>
      <c r="M85" s="43">
        <v>0</v>
      </c>
      <c r="N85" s="43">
        <v>0</v>
      </c>
      <c r="O85" s="207"/>
      <c r="P85" s="59"/>
    </row>
    <row r="86" spans="1:16" ht="15.75" customHeight="1" x14ac:dyDescent="0.2">
      <c r="A86" s="62"/>
      <c r="B86" s="573" t="s">
        <v>777</v>
      </c>
      <c r="C86" s="574"/>
      <c r="D86" s="297">
        <f t="shared" si="15"/>
        <v>0</v>
      </c>
      <c r="E86" s="298">
        <f t="shared" si="14"/>
        <v>0</v>
      </c>
      <c r="F86" s="299">
        <v>0</v>
      </c>
      <c r="G86" s="300">
        <v>0</v>
      </c>
      <c r="H86" s="299">
        <v>0</v>
      </c>
      <c r="I86" s="300">
        <v>0</v>
      </c>
      <c r="J86" s="301">
        <f t="shared" si="16"/>
        <v>0</v>
      </c>
      <c r="K86" s="299">
        <v>0</v>
      </c>
      <c r="L86" s="299">
        <v>0</v>
      </c>
      <c r="M86" s="299">
        <v>0</v>
      </c>
      <c r="N86" s="299">
        <v>0</v>
      </c>
      <c r="O86" s="207"/>
      <c r="P86" s="59"/>
    </row>
    <row r="87" spans="1:16" ht="43.15" customHeight="1" x14ac:dyDescent="0.2">
      <c r="A87" s="60"/>
      <c r="B87" s="575" t="s">
        <v>905</v>
      </c>
      <c r="C87" s="575"/>
      <c r="D87" s="575"/>
      <c r="E87" s="575"/>
      <c r="F87" s="575"/>
      <c r="G87" s="575"/>
      <c r="H87" s="575"/>
      <c r="I87" s="575"/>
      <c r="J87" s="575"/>
      <c r="K87" s="575"/>
      <c r="L87" s="575"/>
      <c r="M87" s="575"/>
      <c r="N87" s="575"/>
      <c r="O87" s="207"/>
      <c r="P87" s="59"/>
    </row>
    <row r="88" spans="1:16" ht="7.5" customHeight="1" x14ac:dyDescent="0.2">
      <c r="A88" s="60"/>
      <c r="B88" s="20"/>
      <c r="C88" s="21"/>
      <c r="D88" s="21"/>
      <c r="E88" s="21"/>
      <c r="F88" s="21"/>
      <c r="G88" s="21"/>
      <c r="H88" s="21"/>
      <c r="I88" s="21"/>
      <c r="J88" s="21"/>
      <c r="K88" s="21"/>
      <c r="L88" s="21"/>
      <c r="M88" s="21"/>
      <c r="N88" s="21"/>
      <c r="O88" s="207"/>
      <c r="P88" s="59"/>
    </row>
    <row r="89" spans="1:16" ht="30.75" customHeight="1" x14ac:dyDescent="0.2">
      <c r="A89" s="60"/>
      <c r="B89" s="578" t="s">
        <v>771</v>
      </c>
      <c r="C89" s="579"/>
      <c r="D89" s="579"/>
      <c r="E89" s="579"/>
      <c r="F89" s="579"/>
      <c r="G89" s="579"/>
      <c r="H89" s="579"/>
      <c r="I89" s="579"/>
      <c r="J89" s="579"/>
      <c r="K89" s="579"/>
      <c r="L89" s="335"/>
      <c r="M89" s="63"/>
      <c r="N89" s="63"/>
      <c r="O89" s="208"/>
      <c r="P89" s="59"/>
    </row>
    <row r="90" spans="1:16" ht="41.25" customHeight="1" x14ac:dyDescent="0.2">
      <c r="A90" s="60"/>
      <c r="B90" s="556" t="s">
        <v>716</v>
      </c>
      <c r="C90" s="557"/>
      <c r="D90" s="558" t="s">
        <v>717</v>
      </c>
      <c r="E90" s="558"/>
      <c r="F90" s="558" t="s">
        <v>788</v>
      </c>
      <c r="G90" s="558"/>
      <c r="H90" s="558" t="s">
        <v>789</v>
      </c>
      <c r="I90" s="558"/>
      <c r="J90" s="580" t="s">
        <v>790</v>
      </c>
      <c r="K90" s="581"/>
      <c r="L90" s="63"/>
      <c r="M90" s="63"/>
      <c r="N90" s="63"/>
      <c r="O90" s="208"/>
      <c r="P90" s="59"/>
    </row>
    <row r="91" spans="1:16" ht="15.6" customHeight="1" x14ac:dyDescent="0.2">
      <c r="A91" s="60"/>
      <c r="B91" s="246"/>
      <c r="C91" s="246">
        <v>1</v>
      </c>
      <c r="D91" s="589">
        <v>2</v>
      </c>
      <c r="E91" s="589"/>
      <c r="F91" s="589">
        <v>3</v>
      </c>
      <c r="G91" s="589"/>
      <c r="H91" s="589">
        <v>4</v>
      </c>
      <c r="I91" s="589"/>
      <c r="J91" s="582">
        <v>5</v>
      </c>
      <c r="K91" s="583"/>
      <c r="L91" s="63"/>
      <c r="M91" s="63"/>
      <c r="N91" s="63"/>
      <c r="O91" s="208"/>
      <c r="P91" s="59"/>
    </row>
    <row r="92" spans="1:16" ht="15.6" customHeight="1" x14ac:dyDescent="0.2">
      <c r="A92" s="62"/>
      <c r="B92" s="64" t="s">
        <v>0</v>
      </c>
      <c r="C92" s="247" t="s">
        <v>695</v>
      </c>
      <c r="D92" s="588" t="s">
        <v>715</v>
      </c>
      <c r="E92" s="588"/>
      <c r="F92" s="588" t="s">
        <v>989</v>
      </c>
      <c r="G92" s="588"/>
      <c r="H92" s="588" t="s">
        <v>985</v>
      </c>
      <c r="I92" s="588"/>
      <c r="J92" s="584" t="s">
        <v>715</v>
      </c>
      <c r="K92" s="585"/>
      <c r="L92" s="63"/>
      <c r="M92" s="63"/>
      <c r="N92" s="63"/>
      <c r="O92" s="208"/>
      <c r="P92" s="59"/>
    </row>
    <row r="93" spans="1:16" ht="15.6" customHeight="1" x14ac:dyDescent="0.2">
      <c r="A93" s="62"/>
      <c r="B93" s="64" t="s">
        <v>1</v>
      </c>
      <c r="C93" s="247" t="s">
        <v>696</v>
      </c>
      <c r="D93" s="588" t="s">
        <v>715</v>
      </c>
      <c r="E93" s="588"/>
      <c r="F93" s="588" t="s">
        <v>990</v>
      </c>
      <c r="G93" s="588"/>
      <c r="H93" s="588" t="s">
        <v>986</v>
      </c>
      <c r="I93" s="588"/>
      <c r="J93" s="584" t="s">
        <v>715</v>
      </c>
      <c r="K93" s="585"/>
      <c r="L93" s="63"/>
      <c r="M93" s="63"/>
      <c r="N93" s="63"/>
      <c r="O93" s="208"/>
      <c r="P93" s="59"/>
    </row>
    <row r="94" spans="1:16" ht="15.6" customHeight="1" x14ac:dyDescent="0.2">
      <c r="A94" s="62"/>
      <c r="B94" s="64" t="s">
        <v>2</v>
      </c>
      <c r="C94" s="247" t="s">
        <v>697</v>
      </c>
      <c r="D94" s="588" t="s">
        <v>715</v>
      </c>
      <c r="E94" s="588"/>
      <c r="F94" s="588" t="s">
        <v>991</v>
      </c>
      <c r="G94" s="588"/>
      <c r="H94" s="588" t="s">
        <v>992</v>
      </c>
      <c r="I94" s="588"/>
      <c r="J94" s="584" t="s">
        <v>715</v>
      </c>
      <c r="K94" s="585"/>
      <c r="L94" s="63"/>
      <c r="M94" s="63"/>
      <c r="N94" s="63"/>
      <c r="O94" s="208"/>
      <c r="P94" s="59"/>
    </row>
    <row r="95" spans="1:16" ht="15.6" customHeight="1" x14ac:dyDescent="0.2">
      <c r="A95" s="62"/>
      <c r="B95" s="64" t="s">
        <v>3</v>
      </c>
      <c r="C95" s="247" t="s">
        <v>698</v>
      </c>
      <c r="D95" s="588" t="s">
        <v>715</v>
      </c>
      <c r="E95" s="588"/>
      <c r="F95" s="588" t="s">
        <v>987</v>
      </c>
      <c r="G95" s="588"/>
      <c r="H95" s="588" t="s">
        <v>984</v>
      </c>
      <c r="I95" s="588"/>
      <c r="J95" s="584" t="s">
        <v>715</v>
      </c>
      <c r="K95" s="585"/>
      <c r="L95" s="63"/>
      <c r="M95" s="63"/>
      <c r="N95" s="63"/>
      <c r="O95" s="208"/>
      <c r="P95" s="59"/>
    </row>
    <row r="96" spans="1:16" ht="15.6" customHeight="1" x14ac:dyDescent="0.2">
      <c r="A96" s="62"/>
      <c r="B96" s="64" t="s">
        <v>4</v>
      </c>
      <c r="C96" s="247" t="s">
        <v>699</v>
      </c>
      <c r="D96" s="588" t="s">
        <v>715</v>
      </c>
      <c r="E96" s="588"/>
      <c r="F96" s="588" t="s">
        <v>988</v>
      </c>
      <c r="G96" s="588"/>
      <c r="H96" s="588" t="s">
        <v>715</v>
      </c>
      <c r="I96" s="588"/>
      <c r="J96" s="584" t="s">
        <v>715</v>
      </c>
      <c r="K96" s="585"/>
      <c r="L96" s="63"/>
      <c r="M96" s="63"/>
      <c r="N96" s="63"/>
      <c r="O96" s="208"/>
      <c r="P96" s="59"/>
    </row>
    <row r="97" spans="1:16" ht="15.6" customHeight="1" x14ac:dyDescent="0.2">
      <c r="A97" s="62"/>
      <c r="B97" s="64" t="s">
        <v>5</v>
      </c>
      <c r="C97" s="247" t="s">
        <v>700</v>
      </c>
      <c r="D97" s="588" t="s">
        <v>981</v>
      </c>
      <c r="E97" s="588"/>
      <c r="F97" s="588"/>
      <c r="G97" s="588"/>
      <c r="H97" s="588" t="s">
        <v>715</v>
      </c>
      <c r="I97" s="588"/>
      <c r="J97" s="584" t="s">
        <v>715</v>
      </c>
      <c r="K97" s="585"/>
      <c r="L97" s="63"/>
      <c r="M97" s="63"/>
      <c r="N97" s="63"/>
      <c r="O97" s="208"/>
      <c r="P97" s="59"/>
    </row>
    <row r="98" spans="1:16" ht="15.6" customHeight="1" x14ac:dyDescent="0.2">
      <c r="A98" s="62"/>
      <c r="B98" s="64" t="s">
        <v>16</v>
      </c>
      <c r="C98" s="247" t="s">
        <v>701</v>
      </c>
      <c r="D98" s="588" t="s">
        <v>982</v>
      </c>
      <c r="E98" s="588"/>
      <c r="F98" s="588"/>
      <c r="G98" s="588"/>
      <c r="H98" s="588" t="s">
        <v>715</v>
      </c>
      <c r="I98" s="588"/>
      <c r="J98" s="584" t="s">
        <v>715</v>
      </c>
      <c r="K98" s="585"/>
      <c r="L98" s="63"/>
      <c r="M98" s="63"/>
      <c r="N98" s="63"/>
      <c r="O98" s="208"/>
      <c r="P98" s="59"/>
    </row>
    <row r="99" spans="1:16" ht="15.6" customHeight="1" x14ac:dyDescent="0.2">
      <c r="A99" s="62"/>
      <c r="B99" s="64" t="s">
        <v>6</v>
      </c>
      <c r="C99" s="247" t="s">
        <v>702</v>
      </c>
      <c r="D99" s="588" t="s">
        <v>983</v>
      </c>
      <c r="E99" s="588"/>
      <c r="F99" s="588" t="s">
        <v>715</v>
      </c>
      <c r="G99" s="588"/>
      <c r="H99" s="588" t="s">
        <v>715</v>
      </c>
      <c r="I99" s="588"/>
      <c r="J99" s="584" t="s">
        <v>715</v>
      </c>
      <c r="K99" s="585"/>
      <c r="L99" s="63"/>
      <c r="M99" s="63"/>
      <c r="N99" s="63"/>
      <c r="O99" s="208"/>
      <c r="P99" s="59"/>
    </row>
    <row r="100" spans="1:16" ht="15.6" customHeight="1" x14ac:dyDescent="0.2">
      <c r="A100" s="62"/>
      <c r="B100" s="64" t="s">
        <v>685</v>
      </c>
      <c r="C100" s="247" t="s">
        <v>703</v>
      </c>
      <c r="D100" s="588" t="s">
        <v>715</v>
      </c>
      <c r="E100" s="588"/>
      <c r="F100" s="588" t="s">
        <v>715</v>
      </c>
      <c r="G100" s="588"/>
      <c r="H100" s="588" t="s">
        <v>715</v>
      </c>
      <c r="I100" s="588"/>
      <c r="J100" s="584" t="s">
        <v>715</v>
      </c>
      <c r="K100" s="585"/>
      <c r="L100" s="63"/>
      <c r="M100" s="63"/>
      <c r="N100" s="63"/>
      <c r="O100" s="208"/>
      <c r="P100" s="59"/>
    </row>
    <row r="101" spans="1:16" ht="15.6" customHeight="1" x14ac:dyDescent="0.2">
      <c r="A101" s="62"/>
      <c r="B101" s="64">
        <v>10</v>
      </c>
      <c r="C101" s="247" t="s">
        <v>704</v>
      </c>
      <c r="D101" s="588" t="s">
        <v>715</v>
      </c>
      <c r="E101" s="588"/>
      <c r="F101" s="588" t="s">
        <v>715</v>
      </c>
      <c r="G101" s="588"/>
      <c r="H101" s="588" t="s">
        <v>715</v>
      </c>
      <c r="I101" s="588"/>
      <c r="J101" s="584" t="s">
        <v>715</v>
      </c>
      <c r="K101" s="585"/>
      <c r="L101" s="63"/>
      <c r="M101" s="63"/>
      <c r="N101" s="63"/>
      <c r="O101" s="208"/>
      <c r="P101" s="59"/>
    </row>
    <row r="102" spans="1:16" ht="15.6" customHeight="1" x14ac:dyDescent="0.2">
      <c r="A102" s="62"/>
      <c r="B102" s="64" t="s">
        <v>686</v>
      </c>
      <c r="C102" s="247" t="s">
        <v>705</v>
      </c>
      <c r="D102" s="588" t="s">
        <v>715</v>
      </c>
      <c r="E102" s="588"/>
      <c r="F102" s="588" t="s">
        <v>715</v>
      </c>
      <c r="G102" s="588"/>
      <c r="H102" s="588" t="s">
        <v>715</v>
      </c>
      <c r="I102" s="588"/>
      <c r="J102" s="584" t="s">
        <v>715</v>
      </c>
      <c r="K102" s="585"/>
      <c r="L102" s="63"/>
      <c r="M102" s="63"/>
      <c r="N102" s="63"/>
      <c r="O102" s="208"/>
      <c r="P102" s="59"/>
    </row>
    <row r="103" spans="1:16" ht="15.6" customHeight="1" x14ac:dyDescent="0.2">
      <c r="A103" s="62"/>
      <c r="B103" s="64" t="s">
        <v>687</v>
      </c>
      <c r="C103" s="247" t="s">
        <v>706</v>
      </c>
      <c r="D103" s="588" t="s">
        <v>715</v>
      </c>
      <c r="E103" s="588"/>
      <c r="F103" s="588" t="s">
        <v>715</v>
      </c>
      <c r="G103" s="588"/>
      <c r="H103" s="588" t="s">
        <v>715</v>
      </c>
      <c r="I103" s="588"/>
      <c r="J103" s="584" t="s">
        <v>715</v>
      </c>
      <c r="K103" s="585"/>
      <c r="L103" s="63"/>
      <c r="M103" s="63"/>
      <c r="N103" s="63"/>
      <c r="O103" s="208"/>
      <c r="P103" s="59"/>
    </row>
    <row r="104" spans="1:16" x14ac:dyDescent="0.2">
      <c r="A104" s="74"/>
      <c r="B104" s="248"/>
      <c r="C104" s="586" t="s">
        <v>718</v>
      </c>
      <c r="D104" s="586"/>
      <c r="E104" s="586"/>
      <c r="F104" s="586"/>
      <c r="G104" s="586"/>
      <c r="H104" s="586"/>
      <c r="I104" s="586"/>
      <c r="J104" s="586"/>
      <c r="K104" s="586"/>
      <c r="L104" s="586"/>
      <c r="M104" s="586"/>
      <c r="N104" s="586"/>
      <c r="O104" s="587"/>
      <c r="P104" s="59"/>
    </row>
    <row r="105" spans="1:16" ht="6" customHeight="1" thickBot="1" x14ac:dyDescent="0.25">
      <c r="A105" s="65"/>
      <c r="B105" s="66"/>
      <c r="C105" s="66"/>
      <c r="D105" s="66"/>
      <c r="E105" s="66"/>
      <c r="F105" s="66"/>
      <c r="G105" s="66"/>
      <c r="H105" s="66"/>
      <c r="I105" s="66"/>
      <c r="J105" s="66"/>
      <c r="K105" s="66"/>
      <c r="L105" s="66"/>
      <c r="M105" s="66"/>
      <c r="N105" s="66"/>
      <c r="O105" s="67"/>
      <c r="P105" s="59"/>
    </row>
    <row r="111" spans="1:16" x14ac:dyDescent="0.2">
      <c r="D111" s="489"/>
      <c r="E111" s="489"/>
      <c r="F111" s="489"/>
      <c r="G111" s="489"/>
    </row>
    <row r="113" spans="5:5" x14ac:dyDescent="0.2">
      <c r="E113" s="489"/>
    </row>
  </sheetData>
  <mergeCells count="176">
    <mergeCell ref="G34:H34"/>
    <mergeCell ref="D31:H31"/>
    <mergeCell ref="B58:M58"/>
    <mergeCell ref="E34:F34"/>
    <mergeCell ref="E35:F35"/>
    <mergeCell ref="E36:F36"/>
    <mergeCell ref="E37:F37"/>
    <mergeCell ref="E38:F38"/>
    <mergeCell ref="E39:F39"/>
    <mergeCell ref="E40:F40"/>
    <mergeCell ref="E41:F41"/>
    <mergeCell ref="E42:F42"/>
    <mergeCell ref="G35:H35"/>
    <mergeCell ref="G36:H36"/>
    <mergeCell ref="G37:H37"/>
    <mergeCell ref="G38:H38"/>
    <mergeCell ref="G39:H39"/>
    <mergeCell ref="G40:H40"/>
    <mergeCell ref="G41:H41"/>
    <mergeCell ref="J100:K100"/>
    <mergeCell ref="J101:K101"/>
    <mergeCell ref="J102:K102"/>
    <mergeCell ref="J103:K103"/>
    <mergeCell ref="J24:K24"/>
    <mergeCell ref="J25:K25"/>
    <mergeCell ref="B74:C74"/>
    <mergeCell ref="B73:N73"/>
    <mergeCell ref="B80:N80"/>
    <mergeCell ref="B81:C81"/>
    <mergeCell ref="B82:C82"/>
    <mergeCell ref="B83:C83"/>
    <mergeCell ref="B66:N66"/>
    <mergeCell ref="A61:M61"/>
    <mergeCell ref="B47:K47"/>
    <mergeCell ref="B49:M49"/>
    <mergeCell ref="D101:E101"/>
    <mergeCell ref="F101:G101"/>
    <mergeCell ref="H101:I101"/>
    <mergeCell ref="D102:E102"/>
    <mergeCell ref="F102:G102"/>
    <mergeCell ref="H102:I102"/>
    <mergeCell ref="D99:E99"/>
    <mergeCell ref="F99:G99"/>
    <mergeCell ref="B4:B5"/>
    <mergeCell ref="F4:F5"/>
    <mergeCell ref="G4:G5"/>
    <mergeCell ref="B32:B33"/>
    <mergeCell ref="C32:C33"/>
    <mergeCell ref="D32:D33"/>
    <mergeCell ref="E32:F33"/>
    <mergeCell ref="G32:H33"/>
    <mergeCell ref="C4:C5"/>
    <mergeCell ref="J23:K23"/>
    <mergeCell ref="B75:C75"/>
    <mergeCell ref="B76:C76"/>
    <mergeCell ref="B77:C77"/>
    <mergeCell ref="J17:K17"/>
    <mergeCell ref="J18:K18"/>
    <mergeCell ref="J19:K19"/>
    <mergeCell ref="J20:K20"/>
    <mergeCell ref="J63:N63"/>
    <mergeCell ref="A28:M28"/>
    <mergeCell ref="B45:M45"/>
    <mergeCell ref="B62:I62"/>
    <mergeCell ref="B53:M53"/>
    <mergeCell ref="B54:M54"/>
    <mergeCell ref="B55:M55"/>
    <mergeCell ref="B48:H48"/>
    <mergeCell ref="B51:H51"/>
    <mergeCell ref="B52:M52"/>
    <mergeCell ref="L25:M25"/>
    <mergeCell ref="J22:K22"/>
    <mergeCell ref="L22:M22"/>
    <mergeCell ref="L23:M23"/>
    <mergeCell ref="L24:M24"/>
    <mergeCell ref="G42:H42"/>
    <mergeCell ref="B2:G2"/>
    <mergeCell ref="A1:M1"/>
    <mergeCell ref="L16:M16"/>
    <mergeCell ref="L17:M17"/>
    <mergeCell ref="L18:M18"/>
    <mergeCell ref="L19:M19"/>
    <mergeCell ref="L20:M20"/>
    <mergeCell ref="L21:M21"/>
    <mergeCell ref="L10:M10"/>
    <mergeCell ref="L11:M11"/>
    <mergeCell ref="L12:M12"/>
    <mergeCell ref="L13:M13"/>
    <mergeCell ref="L14:M14"/>
    <mergeCell ref="L15:M15"/>
    <mergeCell ref="L6:M6"/>
    <mergeCell ref="L7:M7"/>
    <mergeCell ref="L8:M8"/>
    <mergeCell ref="L9:M9"/>
    <mergeCell ref="J16:K16"/>
    <mergeCell ref="J15:K15"/>
    <mergeCell ref="D3:M3"/>
    <mergeCell ref="L4:M5"/>
    <mergeCell ref="J4:K5"/>
    <mergeCell ref="I4:I5"/>
    <mergeCell ref="H99:I99"/>
    <mergeCell ref="D100:E100"/>
    <mergeCell ref="F100:G100"/>
    <mergeCell ref="H100:I100"/>
    <mergeCell ref="D94:E94"/>
    <mergeCell ref="F94:G94"/>
    <mergeCell ref="H94:I94"/>
    <mergeCell ref="D91:E91"/>
    <mergeCell ref="F98:G98"/>
    <mergeCell ref="H98:I98"/>
    <mergeCell ref="D95:E95"/>
    <mergeCell ref="F95:G95"/>
    <mergeCell ref="H91:I91"/>
    <mergeCell ref="D92:E92"/>
    <mergeCell ref="F92:G92"/>
    <mergeCell ref="H92:I92"/>
    <mergeCell ref="D93:E93"/>
    <mergeCell ref="J91:K91"/>
    <mergeCell ref="J92:K92"/>
    <mergeCell ref="J93:K93"/>
    <mergeCell ref="C104:O104"/>
    <mergeCell ref="D103:E103"/>
    <mergeCell ref="F103:G103"/>
    <mergeCell ref="H103:I103"/>
    <mergeCell ref="H95:I95"/>
    <mergeCell ref="D96:E96"/>
    <mergeCell ref="F96:G96"/>
    <mergeCell ref="H96:I96"/>
    <mergeCell ref="J95:K95"/>
    <mergeCell ref="J96:K96"/>
    <mergeCell ref="J97:K97"/>
    <mergeCell ref="J98:K98"/>
    <mergeCell ref="D97:E97"/>
    <mergeCell ref="F97:G97"/>
    <mergeCell ref="H97:I97"/>
    <mergeCell ref="J99:K99"/>
    <mergeCell ref="J94:K94"/>
    <mergeCell ref="F91:G91"/>
    <mergeCell ref="D98:E98"/>
    <mergeCell ref="F93:G93"/>
    <mergeCell ref="H93:I93"/>
    <mergeCell ref="B90:C90"/>
    <mergeCell ref="D90:E90"/>
    <mergeCell ref="F90:G90"/>
    <mergeCell ref="H90:I90"/>
    <mergeCell ref="B63:C64"/>
    <mergeCell ref="D63:D64"/>
    <mergeCell ref="E63:I63"/>
    <mergeCell ref="B65:C65"/>
    <mergeCell ref="B71:C71"/>
    <mergeCell ref="B72:C72"/>
    <mergeCell ref="B78:C78"/>
    <mergeCell ref="B79:C79"/>
    <mergeCell ref="B84:C84"/>
    <mergeCell ref="B85:C85"/>
    <mergeCell ref="B86:C86"/>
    <mergeCell ref="B87:N87"/>
    <mergeCell ref="B68:C68"/>
    <mergeCell ref="B69:C69"/>
    <mergeCell ref="B70:C70"/>
    <mergeCell ref="B67:C67"/>
    <mergeCell ref="B89:K89"/>
    <mergeCell ref="J90:K90"/>
    <mergeCell ref="J6:K6"/>
    <mergeCell ref="J7:K7"/>
    <mergeCell ref="J8:K8"/>
    <mergeCell ref="J9:K9"/>
    <mergeCell ref="D4:D5"/>
    <mergeCell ref="E4:E5"/>
    <mergeCell ref="J21:K21"/>
    <mergeCell ref="J10:K10"/>
    <mergeCell ref="J11:K11"/>
    <mergeCell ref="J12:K12"/>
    <mergeCell ref="J13:K13"/>
    <mergeCell ref="J14:K14"/>
    <mergeCell ref="H4:H5"/>
  </mergeCells>
  <pageMargins left="0.23622047244094491" right="0.23622047244094491" top="0.19685039370078741" bottom="0.15748031496062992" header="0.31496062992125984" footer="0.31496062992125984"/>
  <pageSetup paperSize="9" scale="61" fitToHeight="0" orientation="portrait" r:id="rId1"/>
  <headerFooter>
    <oddFooter>&amp;LHERA - Godišnje izvješće za 2019. &amp;RPRILOG III - 2.dio</oddFooter>
  </headerFooter>
  <rowBreaks count="1" manualBreakCount="1">
    <brk id="56" max="16383" man="1"/>
  </rowBreaks>
  <ignoredErrors>
    <ignoredError sqref="J74"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AA242"/>
  <sheetViews>
    <sheetView zoomScaleNormal="100" zoomScaleSheetLayoutView="85" workbookViewId="0">
      <selection activeCell="S156" sqref="S156"/>
    </sheetView>
  </sheetViews>
  <sheetFormatPr defaultColWidth="9.140625" defaultRowHeight="12.75" x14ac:dyDescent="0.2"/>
  <cols>
    <col min="1" max="1" width="4.42578125" style="99" customWidth="1"/>
    <col min="2" max="2" width="24.140625" style="89" customWidth="1"/>
    <col min="3" max="14" width="11.140625" style="89" customWidth="1"/>
    <col min="15" max="15" width="13.140625" style="89" customWidth="1"/>
    <col min="16" max="16" width="2.28515625" style="89" customWidth="1"/>
    <col min="17" max="26" width="9.140625" style="89"/>
    <col min="27" max="27" width="48.5703125" style="89" bestFit="1" customWidth="1"/>
    <col min="28" max="16384" width="9.140625" style="89"/>
  </cols>
  <sheetData>
    <row r="1" spans="1:18" ht="21" customHeight="1" x14ac:dyDescent="0.2">
      <c r="A1" s="431" t="s">
        <v>797</v>
      </c>
      <c r="B1" s="325"/>
      <c r="C1" s="325"/>
      <c r="D1" s="325"/>
      <c r="E1" s="325"/>
      <c r="F1" s="325"/>
      <c r="G1" s="325"/>
      <c r="H1" s="325"/>
      <c r="I1" s="325"/>
      <c r="J1" s="325"/>
      <c r="K1" s="325"/>
      <c r="L1" s="325"/>
      <c r="M1" s="325"/>
      <c r="N1" s="325"/>
      <c r="O1" s="325"/>
      <c r="P1" s="326"/>
    </row>
    <row r="2" spans="1:18" s="107" customFormat="1" ht="14.25" customHeight="1" x14ac:dyDescent="0.2">
      <c r="A2" s="108" t="s">
        <v>0</v>
      </c>
      <c r="B2" s="430" t="s">
        <v>852</v>
      </c>
      <c r="C2" s="29"/>
      <c r="D2" s="29"/>
      <c r="E2" s="29"/>
      <c r="F2" s="29"/>
      <c r="G2" s="29"/>
      <c r="H2" s="29"/>
      <c r="I2" s="29"/>
      <c r="J2" s="29"/>
      <c r="K2" s="29"/>
      <c r="L2" s="29"/>
      <c r="M2" s="29"/>
      <c r="N2" s="29"/>
      <c r="O2" s="29"/>
      <c r="P2" s="131"/>
      <c r="Q2" s="89"/>
      <c r="R2" s="89"/>
    </row>
    <row r="3" spans="1:18" s="107" customFormat="1" ht="14.25" customHeight="1" x14ac:dyDescent="0.2">
      <c r="A3" s="108" t="s">
        <v>824</v>
      </c>
      <c r="B3" s="430" t="s">
        <v>940</v>
      </c>
      <c r="C3" s="29"/>
      <c r="D3" s="29"/>
      <c r="E3" s="29"/>
      <c r="F3" s="29"/>
      <c r="G3" s="29"/>
      <c r="H3" s="29"/>
      <c r="I3" s="29"/>
      <c r="J3" s="29"/>
      <c r="K3" s="29"/>
      <c r="L3" s="29"/>
      <c r="M3" s="29"/>
      <c r="N3" s="29"/>
      <c r="O3" s="29"/>
      <c r="P3" s="131"/>
      <c r="Q3" s="89"/>
      <c r="R3" s="89"/>
    </row>
    <row r="4" spans="1:18" ht="24.75" customHeight="1" x14ac:dyDescent="0.2">
      <c r="A4" s="408"/>
      <c r="B4" s="29"/>
      <c r="C4" s="397" t="s">
        <v>659</v>
      </c>
      <c r="D4" s="397" t="s">
        <v>660</v>
      </c>
      <c r="E4" s="397" t="s">
        <v>661</v>
      </c>
      <c r="F4" s="397" t="s">
        <v>662</v>
      </c>
      <c r="G4" s="397" t="s">
        <v>663</v>
      </c>
      <c r="H4" s="397" t="s">
        <v>664</v>
      </c>
      <c r="I4" s="397" t="s">
        <v>665</v>
      </c>
      <c r="J4" s="397" t="s">
        <v>666</v>
      </c>
      <c r="K4" s="397" t="s">
        <v>667</v>
      </c>
      <c r="L4" s="397" t="s">
        <v>668</v>
      </c>
      <c r="M4" s="397" t="s">
        <v>669</v>
      </c>
      <c r="N4" s="397" t="s">
        <v>670</v>
      </c>
      <c r="O4" s="29"/>
      <c r="P4" s="143"/>
    </row>
    <row r="5" spans="1:18" ht="18" customHeight="1" x14ac:dyDescent="0.2">
      <c r="A5" s="408"/>
      <c r="B5" s="432" t="s">
        <v>892</v>
      </c>
      <c r="C5" s="465">
        <v>3575</v>
      </c>
      <c r="D5" s="466">
        <v>3567</v>
      </c>
      <c r="E5" s="464">
        <v>3571</v>
      </c>
      <c r="F5" s="467">
        <v>3574</v>
      </c>
      <c r="G5" s="466">
        <v>3576</v>
      </c>
      <c r="H5" s="464">
        <v>3579</v>
      </c>
      <c r="I5" s="467">
        <v>3589</v>
      </c>
      <c r="J5" s="466">
        <v>3600</v>
      </c>
      <c r="K5" s="466">
        <v>3606</v>
      </c>
      <c r="L5" s="464">
        <v>3608</v>
      </c>
      <c r="M5" s="467">
        <v>3609</v>
      </c>
      <c r="N5" s="464">
        <v>3605</v>
      </c>
      <c r="O5" s="29"/>
      <c r="P5" s="143"/>
    </row>
    <row r="6" spans="1:18" ht="18" customHeight="1" x14ac:dyDescent="0.2">
      <c r="A6" s="408"/>
      <c r="B6" s="432" t="s">
        <v>900</v>
      </c>
      <c r="C6" s="433">
        <v>68</v>
      </c>
      <c r="D6" s="434">
        <v>68</v>
      </c>
      <c r="E6" s="117">
        <v>69</v>
      </c>
      <c r="F6" s="435">
        <v>70</v>
      </c>
      <c r="G6" s="434">
        <v>70</v>
      </c>
      <c r="H6" s="117">
        <v>72</v>
      </c>
      <c r="I6" s="435">
        <v>72</v>
      </c>
      <c r="J6" s="434">
        <v>72</v>
      </c>
      <c r="K6" s="434">
        <v>72</v>
      </c>
      <c r="L6" s="117">
        <v>74</v>
      </c>
      <c r="M6" s="435">
        <v>85</v>
      </c>
      <c r="N6" s="117">
        <v>94</v>
      </c>
      <c r="O6" s="29"/>
      <c r="P6" s="143"/>
    </row>
    <row r="7" spans="1:18" ht="18" customHeight="1" x14ac:dyDescent="0.2">
      <c r="A7" s="408"/>
      <c r="B7" s="432" t="s">
        <v>867</v>
      </c>
      <c r="C7" s="433">
        <v>18</v>
      </c>
      <c r="D7" s="434">
        <v>18</v>
      </c>
      <c r="E7" s="117">
        <v>17</v>
      </c>
      <c r="F7" s="435">
        <v>17</v>
      </c>
      <c r="G7" s="434">
        <v>16</v>
      </c>
      <c r="H7" s="117">
        <v>16</v>
      </c>
      <c r="I7" s="435">
        <v>16</v>
      </c>
      <c r="J7" s="434">
        <v>16</v>
      </c>
      <c r="K7" s="434">
        <v>16</v>
      </c>
      <c r="L7" s="117">
        <v>16</v>
      </c>
      <c r="M7" s="435">
        <v>16</v>
      </c>
      <c r="N7" s="117">
        <v>16</v>
      </c>
      <c r="O7" s="29"/>
      <c r="P7" s="143"/>
    </row>
    <row r="8" spans="1:18" ht="18" customHeight="1" x14ac:dyDescent="0.2">
      <c r="A8" s="408"/>
      <c r="B8" s="432" t="s">
        <v>898</v>
      </c>
      <c r="C8" s="433">
        <v>1</v>
      </c>
      <c r="D8" s="434">
        <v>1</v>
      </c>
      <c r="E8" s="117">
        <v>1</v>
      </c>
      <c r="F8" s="435">
        <v>1</v>
      </c>
      <c r="G8" s="434">
        <v>1</v>
      </c>
      <c r="H8" s="117">
        <v>1</v>
      </c>
      <c r="I8" s="435">
        <v>1</v>
      </c>
      <c r="J8" s="434">
        <v>1</v>
      </c>
      <c r="K8" s="434">
        <v>1</v>
      </c>
      <c r="L8" s="117">
        <v>1</v>
      </c>
      <c r="M8" s="435">
        <v>1</v>
      </c>
      <c r="N8" s="117">
        <v>5</v>
      </c>
      <c r="O8" s="29"/>
      <c r="P8" s="143"/>
    </row>
    <row r="9" spans="1:18" ht="18" customHeight="1" x14ac:dyDescent="0.2">
      <c r="A9" s="408"/>
      <c r="B9" s="432" t="s">
        <v>879</v>
      </c>
      <c r="C9" s="433">
        <v>1</v>
      </c>
      <c r="D9" s="434">
        <v>1</v>
      </c>
      <c r="E9" s="117">
        <v>1</v>
      </c>
      <c r="F9" s="435">
        <v>1</v>
      </c>
      <c r="G9" s="434">
        <v>1</v>
      </c>
      <c r="H9" s="117">
        <v>1</v>
      </c>
      <c r="I9" s="435">
        <v>1</v>
      </c>
      <c r="J9" s="434">
        <v>1</v>
      </c>
      <c r="K9" s="434">
        <v>1</v>
      </c>
      <c r="L9" s="117">
        <v>4</v>
      </c>
      <c r="M9" s="435">
        <v>4</v>
      </c>
      <c r="N9" s="117">
        <v>4</v>
      </c>
      <c r="O9" s="29"/>
      <c r="P9" s="143"/>
    </row>
    <row r="10" spans="1:18" ht="18" customHeight="1" x14ac:dyDescent="0.2">
      <c r="A10" s="408"/>
      <c r="B10" s="432" t="s">
        <v>881</v>
      </c>
      <c r="C10" s="433">
        <v>1</v>
      </c>
      <c r="D10" s="434">
        <v>1</v>
      </c>
      <c r="E10" s="117">
        <v>1</v>
      </c>
      <c r="F10" s="435">
        <v>1</v>
      </c>
      <c r="G10" s="434">
        <v>1</v>
      </c>
      <c r="H10" s="117">
        <v>1</v>
      </c>
      <c r="I10" s="435">
        <v>1</v>
      </c>
      <c r="J10" s="434">
        <v>1</v>
      </c>
      <c r="K10" s="434">
        <v>1</v>
      </c>
      <c r="L10" s="117">
        <v>1</v>
      </c>
      <c r="M10" s="435">
        <v>1</v>
      </c>
      <c r="N10" s="117">
        <v>1</v>
      </c>
      <c r="O10" s="29"/>
      <c r="P10" s="143"/>
    </row>
    <row r="11" spans="1:18" ht="18" customHeight="1" x14ac:dyDescent="0.2">
      <c r="A11" s="408"/>
      <c r="B11" s="432" t="s">
        <v>885</v>
      </c>
      <c r="C11" s="433">
        <v>1</v>
      </c>
      <c r="D11" s="434">
        <v>1</v>
      </c>
      <c r="E11" s="117">
        <v>1</v>
      </c>
      <c r="F11" s="435">
        <v>1</v>
      </c>
      <c r="G11" s="434">
        <v>1</v>
      </c>
      <c r="H11" s="117">
        <v>1</v>
      </c>
      <c r="I11" s="435">
        <v>1</v>
      </c>
      <c r="J11" s="434">
        <v>1</v>
      </c>
      <c r="K11" s="434">
        <v>1</v>
      </c>
      <c r="L11" s="117">
        <v>1</v>
      </c>
      <c r="M11" s="435">
        <v>1</v>
      </c>
      <c r="N11" s="117"/>
      <c r="O11" s="29"/>
      <c r="P11" s="143"/>
    </row>
    <row r="12" spans="1:18" ht="18" customHeight="1" x14ac:dyDescent="0.2">
      <c r="A12" s="408"/>
      <c r="B12" s="432" t="s">
        <v>886</v>
      </c>
      <c r="C12" s="433">
        <v>1</v>
      </c>
      <c r="D12" s="434">
        <v>1</v>
      </c>
      <c r="E12" s="117"/>
      <c r="F12" s="435"/>
      <c r="G12" s="434"/>
      <c r="H12" s="117"/>
      <c r="I12" s="435"/>
      <c r="J12" s="434"/>
      <c r="K12" s="434"/>
      <c r="L12" s="117"/>
      <c r="M12" s="435"/>
      <c r="N12" s="117"/>
      <c r="O12" s="29"/>
      <c r="P12" s="143"/>
    </row>
    <row r="13" spans="1:18" ht="18" customHeight="1" x14ac:dyDescent="0.2">
      <c r="A13" s="408"/>
      <c r="B13" s="432" t="s">
        <v>893</v>
      </c>
      <c r="C13" s="433">
        <v>1</v>
      </c>
      <c r="D13" s="434">
        <v>1</v>
      </c>
      <c r="E13" s="117">
        <v>1</v>
      </c>
      <c r="F13" s="435">
        <v>1</v>
      </c>
      <c r="G13" s="434">
        <v>1</v>
      </c>
      <c r="H13" s="117">
        <v>1</v>
      </c>
      <c r="I13" s="435">
        <v>1</v>
      </c>
      <c r="J13" s="434">
        <v>1</v>
      </c>
      <c r="K13" s="434">
        <v>1</v>
      </c>
      <c r="L13" s="117">
        <v>1</v>
      </c>
      <c r="M13" s="435"/>
      <c r="N13" s="117"/>
      <c r="O13" s="29"/>
      <c r="P13" s="143"/>
    </row>
    <row r="14" spans="1:18" ht="18" customHeight="1" x14ac:dyDescent="0.2">
      <c r="A14" s="408"/>
      <c r="B14" s="432" t="s">
        <v>868</v>
      </c>
      <c r="C14" s="433"/>
      <c r="D14" s="434"/>
      <c r="E14" s="117">
        <v>1</v>
      </c>
      <c r="F14" s="435">
        <v>1</v>
      </c>
      <c r="G14" s="434">
        <v>1</v>
      </c>
      <c r="H14" s="117">
        <v>1</v>
      </c>
      <c r="I14" s="435">
        <v>1</v>
      </c>
      <c r="J14" s="434">
        <v>2</v>
      </c>
      <c r="K14" s="434">
        <v>2</v>
      </c>
      <c r="L14" s="117">
        <v>2</v>
      </c>
      <c r="M14" s="435">
        <v>2</v>
      </c>
      <c r="N14" s="117">
        <v>2</v>
      </c>
      <c r="O14" s="29"/>
      <c r="P14" s="143"/>
    </row>
    <row r="15" spans="1:18" ht="18" customHeight="1" x14ac:dyDescent="0.2">
      <c r="A15" s="408"/>
      <c r="B15" s="432" t="s">
        <v>902</v>
      </c>
      <c r="C15" s="433"/>
      <c r="D15" s="434"/>
      <c r="E15" s="117"/>
      <c r="F15" s="435"/>
      <c r="G15" s="434"/>
      <c r="H15" s="117"/>
      <c r="I15" s="435"/>
      <c r="J15" s="434"/>
      <c r="K15" s="434"/>
      <c r="L15" s="117"/>
      <c r="M15" s="435">
        <v>1</v>
      </c>
      <c r="N15" s="117">
        <v>1</v>
      </c>
      <c r="O15" s="29"/>
      <c r="P15" s="143"/>
    </row>
    <row r="16" spans="1:18" ht="18" customHeight="1" x14ac:dyDescent="0.2">
      <c r="A16" s="408"/>
      <c r="B16" s="432" t="s">
        <v>895</v>
      </c>
      <c r="C16" s="433"/>
      <c r="D16" s="434"/>
      <c r="E16" s="117"/>
      <c r="F16" s="435"/>
      <c r="G16" s="434"/>
      <c r="H16" s="117"/>
      <c r="I16" s="435"/>
      <c r="J16" s="434"/>
      <c r="K16" s="434"/>
      <c r="L16" s="117">
        <v>1</v>
      </c>
      <c r="M16" s="435">
        <v>1</v>
      </c>
      <c r="N16" s="117">
        <v>1</v>
      </c>
      <c r="O16" s="29"/>
      <c r="P16" s="143"/>
    </row>
    <row r="17" spans="1:27" ht="18" customHeight="1" x14ac:dyDescent="0.2">
      <c r="A17" s="408"/>
      <c r="B17" s="432"/>
      <c r="C17" s="433"/>
      <c r="D17" s="434"/>
      <c r="E17" s="117"/>
      <c r="F17" s="435"/>
      <c r="G17" s="434"/>
      <c r="H17" s="117"/>
      <c r="I17" s="435"/>
      <c r="J17" s="434"/>
      <c r="K17" s="434"/>
      <c r="L17" s="117"/>
      <c r="M17" s="435"/>
      <c r="N17" s="117"/>
      <c r="O17" s="29"/>
      <c r="P17" s="143"/>
    </row>
    <row r="18" spans="1:27" ht="18" customHeight="1" x14ac:dyDescent="0.2">
      <c r="A18" s="408"/>
      <c r="B18" s="432"/>
      <c r="C18" s="436"/>
      <c r="D18" s="437"/>
      <c r="E18" s="438"/>
      <c r="F18" s="439"/>
      <c r="G18" s="437"/>
      <c r="H18" s="438"/>
      <c r="I18" s="439"/>
      <c r="J18" s="437"/>
      <c r="K18" s="437"/>
      <c r="L18" s="438"/>
      <c r="M18" s="439"/>
      <c r="N18" s="117"/>
      <c r="O18" s="29"/>
      <c r="P18" s="143"/>
    </row>
    <row r="19" spans="1:27" ht="18" customHeight="1" x14ac:dyDescent="0.2">
      <c r="A19" s="408"/>
      <c r="B19" s="432"/>
      <c r="C19" s="433"/>
      <c r="D19" s="434"/>
      <c r="E19" s="117"/>
      <c r="F19" s="435"/>
      <c r="G19" s="434"/>
      <c r="H19" s="117"/>
      <c r="I19" s="435"/>
      <c r="J19" s="434"/>
      <c r="K19" s="434"/>
      <c r="L19" s="117"/>
      <c r="M19" s="435"/>
      <c r="N19" s="117"/>
      <c r="O19" s="29"/>
      <c r="P19" s="143"/>
    </row>
    <row r="20" spans="1:27" ht="18" customHeight="1" x14ac:dyDescent="0.2">
      <c r="A20" s="408"/>
      <c r="B20" s="432"/>
      <c r="C20" s="433"/>
      <c r="D20" s="434"/>
      <c r="E20" s="117"/>
      <c r="F20" s="435"/>
      <c r="G20" s="434"/>
      <c r="H20" s="117"/>
      <c r="I20" s="435"/>
      <c r="J20" s="434"/>
      <c r="K20" s="434"/>
      <c r="L20" s="117"/>
      <c r="M20" s="435"/>
      <c r="N20" s="117"/>
      <c r="O20" s="29"/>
      <c r="P20" s="143"/>
    </row>
    <row r="21" spans="1:27" ht="18" customHeight="1" x14ac:dyDescent="0.2">
      <c r="A21" s="408"/>
      <c r="B21" s="432"/>
      <c r="C21" s="433"/>
      <c r="D21" s="434"/>
      <c r="E21" s="117"/>
      <c r="F21" s="435"/>
      <c r="G21" s="434"/>
      <c r="H21" s="117"/>
      <c r="I21" s="435"/>
      <c r="J21" s="434"/>
      <c r="K21" s="434"/>
      <c r="L21" s="117"/>
      <c r="M21" s="435"/>
      <c r="N21" s="117"/>
      <c r="O21" s="29"/>
      <c r="P21" s="143"/>
    </row>
    <row r="22" spans="1:27" ht="18" customHeight="1" x14ac:dyDescent="0.2">
      <c r="A22" s="408"/>
      <c r="B22" s="432"/>
      <c r="C22" s="433"/>
      <c r="D22" s="434"/>
      <c r="E22" s="117"/>
      <c r="F22" s="435"/>
      <c r="G22" s="434"/>
      <c r="H22" s="117"/>
      <c r="I22" s="435"/>
      <c r="J22" s="434"/>
      <c r="K22" s="434"/>
      <c r="L22" s="117"/>
      <c r="M22" s="435"/>
      <c r="N22" s="117"/>
      <c r="O22" s="29"/>
      <c r="P22" s="143"/>
    </row>
    <row r="23" spans="1:27" ht="18" customHeight="1" x14ac:dyDescent="0.2">
      <c r="A23" s="408"/>
      <c r="B23" s="432"/>
      <c r="C23" s="433"/>
      <c r="D23" s="434"/>
      <c r="E23" s="117"/>
      <c r="F23" s="435"/>
      <c r="G23" s="434"/>
      <c r="H23" s="117"/>
      <c r="I23" s="435"/>
      <c r="J23" s="434"/>
      <c r="K23" s="434"/>
      <c r="L23" s="117"/>
      <c r="M23" s="435"/>
      <c r="N23" s="117"/>
      <c r="O23" s="29"/>
      <c r="P23" s="143"/>
    </row>
    <row r="24" spans="1:27" ht="18" customHeight="1" thickBot="1" x14ac:dyDescent="0.25">
      <c r="A24" s="408"/>
      <c r="B24" s="432"/>
      <c r="C24" s="433"/>
      <c r="D24" s="434"/>
      <c r="E24" s="117"/>
      <c r="F24" s="435"/>
      <c r="G24" s="434"/>
      <c r="H24" s="117"/>
      <c r="I24" s="435"/>
      <c r="J24" s="434"/>
      <c r="K24" s="434"/>
      <c r="L24" s="117"/>
      <c r="M24" s="435"/>
      <c r="N24" s="117"/>
      <c r="O24" s="29"/>
      <c r="P24" s="143"/>
    </row>
    <row r="25" spans="1:27" ht="18" customHeight="1" thickBot="1" x14ac:dyDescent="0.25">
      <c r="A25" s="408"/>
      <c r="B25" s="39" t="s">
        <v>551</v>
      </c>
      <c r="C25" s="163">
        <f t="shared" ref="C25:N25" si="0">SUM(C5:C24)</f>
        <v>3667</v>
      </c>
      <c r="D25" s="164">
        <f t="shared" si="0"/>
        <v>3659</v>
      </c>
      <c r="E25" s="164">
        <f t="shared" si="0"/>
        <v>3663</v>
      </c>
      <c r="F25" s="164">
        <f t="shared" si="0"/>
        <v>3667</v>
      </c>
      <c r="G25" s="164">
        <f t="shared" si="0"/>
        <v>3668</v>
      </c>
      <c r="H25" s="164">
        <f t="shared" si="0"/>
        <v>3673</v>
      </c>
      <c r="I25" s="164">
        <f t="shared" si="0"/>
        <v>3683</v>
      </c>
      <c r="J25" s="164">
        <f t="shared" si="0"/>
        <v>3695</v>
      </c>
      <c r="K25" s="164">
        <f t="shared" si="0"/>
        <v>3701</v>
      </c>
      <c r="L25" s="164">
        <f t="shared" si="0"/>
        <v>3709</v>
      </c>
      <c r="M25" s="164">
        <f t="shared" si="0"/>
        <v>3721</v>
      </c>
      <c r="N25" s="287">
        <f t="shared" si="0"/>
        <v>3729</v>
      </c>
      <c r="O25" s="29"/>
      <c r="P25" s="143"/>
      <c r="AA25" s="92"/>
    </row>
    <row r="26" spans="1:27" x14ac:dyDescent="0.2">
      <c r="A26" s="408"/>
      <c r="B26" s="449" t="s">
        <v>951</v>
      </c>
      <c r="C26" s="151"/>
      <c r="D26" s="151"/>
      <c r="E26" s="151"/>
      <c r="F26" s="151"/>
      <c r="G26" s="151"/>
      <c r="H26" s="151"/>
      <c r="I26" s="151"/>
      <c r="J26" s="151"/>
      <c r="K26" s="151"/>
      <c r="L26" s="151"/>
      <c r="M26" s="151"/>
      <c r="N26" s="151"/>
      <c r="O26" s="151"/>
      <c r="P26" s="143"/>
    </row>
    <row r="27" spans="1:27" x14ac:dyDescent="0.2">
      <c r="A27" s="408"/>
      <c r="B27" s="157"/>
      <c r="C27" s="151"/>
      <c r="D27" s="151"/>
      <c r="E27" s="151"/>
      <c r="F27" s="151"/>
      <c r="G27" s="151"/>
      <c r="H27" s="151"/>
      <c r="I27" s="151"/>
      <c r="J27" s="151"/>
      <c r="K27" s="151"/>
      <c r="L27" s="151"/>
      <c r="M27" s="151"/>
      <c r="N27" s="151"/>
      <c r="O27" s="151"/>
      <c r="P27" s="143"/>
    </row>
    <row r="28" spans="1:27" s="107" customFormat="1" ht="14.25" customHeight="1" x14ac:dyDescent="0.2">
      <c r="A28" s="108" t="s">
        <v>853</v>
      </c>
      <c r="B28" s="430" t="s">
        <v>941</v>
      </c>
      <c r="C28" s="29"/>
      <c r="D28" s="29"/>
      <c r="E28" s="29"/>
      <c r="F28" s="29"/>
      <c r="G28" s="29"/>
      <c r="H28" s="29"/>
      <c r="I28" s="29"/>
      <c r="J28" s="29"/>
      <c r="K28" s="29"/>
      <c r="L28" s="29"/>
      <c r="M28" s="29"/>
      <c r="N28" s="29"/>
      <c r="O28" s="29"/>
      <c r="P28" s="131"/>
      <c r="Q28" s="89"/>
      <c r="R28" s="89"/>
    </row>
    <row r="29" spans="1:27" ht="28.5" customHeight="1" x14ac:dyDescent="0.2">
      <c r="A29" s="408"/>
      <c r="B29" s="29"/>
      <c r="C29" s="397" t="s">
        <v>659</v>
      </c>
      <c r="D29" s="397" t="s">
        <v>660</v>
      </c>
      <c r="E29" s="397" t="s">
        <v>661</v>
      </c>
      <c r="F29" s="397" t="s">
        <v>662</v>
      </c>
      <c r="G29" s="397" t="s">
        <v>663</v>
      </c>
      <c r="H29" s="397" t="s">
        <v>664</v>
      </c>
      <c r="I29" s="397" t="s">
        <v>665</v>
      </c>
      <c r="J29" s="397" t="s">
        <v>666</v>
      </c>
      <c r="K29" s="397" t="s">
        <v>667</v>
      </c>
      <c r="L29" s="397" t="s">
        <v>668</v>
      </c>
      <c r="M29" s="397" t="s">
        <v>669</v>
      </c>
      <c r="N29" s="397" t="s">
        <v>670</v>
      </c>
      <c r="O29" s="29"/>
      <c r="P29" s="143"/>
    </row>
    <row r="30" spans="1:27" ht="18" customHeight="1" x14ac:dyDescent="0.2">
      <c r="A30" s="408"/>
      <c r="B30" s="432" t="s">
        <v>892</v>
      </c>
      <c r="C30" s="469">
        <v>3255</v>
      </c>
      <c r="D30" s="470">
        <v>3260</v>
      </c>
      <c r="E30" s="468">
        <v>3266</v>
      </c>
      <c r="F30" s="471">
        <v>3270</v>
      </c>
      <c r="G30" s="470">
        <v>3274</v>
      </c>
      <c r="H30" s="468">
        <v>3278</v>
      </c>
      <c r="I30" s="471">
        <v>3288</v>
      </c>
      <c r="J30" s="470">
        <v>3300</v>
      </c>
      <c r="K30" s="470">
        <v>3307</v>
      </c>
      <c r="L30" s="468">
        <v>3313</v>
      </c>
      <c r="M30" s="471">
        <v>3315</v>
      </c>
      <c r="N30" s="468">
        <v>3316</v>
      </c>
      <c r="O30" s="29"/>
      <c r="P30" s="143"/>
    </row>
    <row r="31" spans="1:27" x14ac:dyDescent="0.2">
      <c r="A31" s="408"/>
      <c r="B31" s="449" t="s">
        <v>951</v>
      </c>
      <c r="C31" s="151"/>
      <c r="D31" s="151"/>
      <c r="E31" s="151"/>
      <c r="F31" s="151"/>
      <c r="G31" s="151"/>
      <c r="H31" s="151"/>
      <c r="I31" s="151"/>
      <c r="J31" s="151"/>
      <c r="K31" s="151"/>
      <c r="L31" s="151"/>
      <c r="M31" s="151"/>
      <c r="N31" s="151"/>
      <c r="O31" s="151"/>
      <c r="P31" s="143"/>
    </row>
    <row r="32" spans="1:27" ht="15.75" x14ac:dyDescent="0.2">
      <c r="A32" s="108" t="s">
        <v>854</v>
      </c>
      <c r="B32" s="430" t="s">
        <v>942</v>
      </c>
      <c r="C32" s="29"/>
      <c r="D32" s="29"/>
      <c r="E32" s="29"/>
      <c r="F32" s="29"/>
      <c r="G32" s="29"/>
      <c r="H32" s="29"/>
      <c r="I32" s="29"/>
      <c r="J32" s="29"/>
      <c r="K32" s="29"/>
      <c r="L32" s="29"/>
      <c r="M32" s="29"/>
      <c r="N32" s="29"/>
      <c r="O32" s="29"/>
      <c r="P32" s="131"/>
    </row>
    <row r="33" spans="1:18" ht="28.5" customHeight="1" x14ac:dyDescent="0.2">
      <c r="A33" s="408"/>
      <c r="B33" s="29"/>
      <c r="C33" s="397" t="s">
        <v>659</v>
      </c>
      <c r="D33" s="397" t="s">
        <v>660</v>
      </c>
      <c r="E33" s="397" t="s">
        <v>661</v>
      </c>
      <c r="F33" s="397" t="s">
        <v>662</v>
      </c>
      <c r="G33" s="397" t="s">
        <v>663</v>
      </c>
      <c r="H33" s="397" t="s">
        <v>664</v>
      </c>
      <c r="I33" s="397" t="s">
        <v>665</v>
      </c>
      <c r="J33" s="397" t="s">
        <v>666</v>
      </c>
      <c r="K33" s="397" t="s">
        <v>667</v>
      </c>
      <c r="L33" s="397" t="s">
        <v>668</v>
      </c>
      <c r="M33" s="397" t="s">
        <v>669</v>
      </c>
      <c r="N33" s="397" t="s">
        <v>670</v>
      </c>
      <c r="O33" s="29"/>
      <c r="P33" s="143"/>
    </row>
    <row r="34" spans="1:18" ht="18" customHeight="1" x14ac:dyDescent="0.2">
      <c r="A34" s="408"/>
      <c r="B34" s="432"/>
      <c r="C34" s="433"/>
      <c r="D34" s="434"/>
      <c r="E34" s="117"/>
      <c r="F34" s="435"/>
      <c r="G34" s="434"/>
      <c r="H34" s="117"/>
      <c r="I34" s="435"/>
      <c r="J34" s="434"/>
      <c r="K34" s="434"/>
      <c r="L34" s="117"/>
      <c r="M34" s="435"/>
      <c r="N34" s="117"/>
      <c r="O34" s="29"/>
      <c r="P34" s="143"/>
    </row>
    <row r="35" spans="1:18" ht="18" customHeight="1" x14ac:dyDescent="0.2">
      <c r="A35" s="408"/>
      <c r="B35" s="432"/>
      <c r="C35" s="433"/>
      <c r="D35" s="434"/>
      <c r="E35" s="117"/>
      <c r="F35" s="435"/>
      <c r="G35" s="434"/>
      <c r="H35" s="117"/>
      <c r="I35" s="435"/>
      <c r="J35" s="434"/>
      <c r="K35" s="434"/>
      <c r="L35" s="117"/>
      <c r="M35" s="435"/>
      <c r="N35" s="117"/>
      <c r="O35" s="29"/>
      <c r="P35" s="143"/>
    </row>
    <row r="36" spans="1:18" ht="18" customHeight="1" x14ac:dyDescent="0.2">
      <c r="A36" s="408"/>
      <c r="B36" s="432"/>
      <c r="C36" s="433"/>
      <c r="D36" s="434"/>
      <c r="E36" s="117"/>
      <c r="F36" s="435"/>
      <c r="G36" s="434"/>
      <c r="H36" s="117"/>
      <c r="I36" s="435"/>
      <c r="J36" s="434"/>
      <c r="K36" s="434"/>
      <c r="L36" s="117"/>
      <c r="M36" s="435"/>
      <c r="N36" s="117"/>
      <c r="O36" s="29"/>
      <c r="P36" s="143"/>
    </row>
    <row r="37" spans="1:18" ht="18" customHeight="1" x14ac:dyDescent="0.2">
      <c r="A37" s="408"/>
      <c r="B37" s="432"/>
      <c r="C37" s="433"/>
      <c r="D37" s="434"/>
      <c r="E37" s="117"/>
      <c r="F37" s="435"/>
      <c r="G37" s="434"/>
      <c r="H37" s="117"/>
      <c r="I37" s="435"/>
      <c r="J37" s="434"/>
      <c r="K37" s="434"/>
      <c r="L37" s="117"/>
      <c r="M37" s="435"/>
      <c r="N37" s="117"/>
      <c r="O37" s="29"/>
      <c r="P37" s="143"/>
    </row>
    <row r="38" spans="1:18" ht="18" customHeight="1" x14ac:dyDescent="0.2">
      <c r="A38" s="408"/>
      <c r="B38" s="432"/>
      <c r="C38" s="433"/>
      <c r="D38" s="434"/>
      <c r="E38" s="117"/>
      <c r="F38" s="435"/>
      <c r="G38" s="434"/>
      <c r="H38" s="117"/>
      <c r="I38" s="435"/>
      <c r="J38" s="434"/>
      <c r="K38" s="434"/>
      <c r="L38" s="117"/>
      <c r="M38" s="435"/>
      <c r="N38" s="117"/>
      <c r="O38" s="29"/>
      <c r="P38" s="143"/>
    </row>
    <row r="39" spans="1:18" ht="18" customHeight="1" x14ac:dyDescent="0.2">
      <c r="A39" s="408"/>
      <c r="B39" s="432"/>
      <c r="C39" s="433"/>
      <c r="D39" s="434"/>
      <c r="E39" s="117"/>
      <c r="F39" s="435"/>
      <c r="G39" s="434"/>
      <c r="H39" s="117"/>
      <c r="I39" s="435"/>
      <c r="J39" s="434"/>
      <c r="K39" s="434"/>
      <c r="L39" s="117"/>
      <c r="M39" s="435"/>
      <c r="N39" s="117"/>
      <c r="O39" s="29"/>
      <c r="P39" s="143"/>
    </row>
    <row r="40" spans="1:18" ht="18" customHeight="1" thickBot="1" x14ac:dyDescent="0.25">
      <c r="A40" s="408"/>
      <c r="B40" s="432"/>
      <c r="C40" s="433"/>
      <c r="D40" s="434"/>
      <c r="E40" s="117"/>
      <c r="F40" s="435"/>
      <c r="G40" s="434"/>
      <c r="H40" s="117"/>
      <c r="I40" s="435"/>
      <c r="J40" s="434"/>
      <c r="K40" s="434"/>
      <c r="L40" s="117"/>
      <c r="M40" s="435"/>
      <c r="N40" s="117"/>
      <c r="O40" s="29"/>
      <c r="P40" s="143"/>
    </row>
    <row r="41" spans="1:18" ht="18" customHeight="1" thickBot="1" x14ac:dyDescent="0.25">
      <c r="A41" s="408"/>
      <c r="B41" s="39" t="s">
        <v>551</v>
      </c>
      <c r="C41" s="163">
        <f>SUM(C34:C40)</f>
        <v>0</v>
      </c>
      <c r="D41" s="164">
        <f t="shared" ref="D41:N41" si="1">SUM(D34:D40)</f>
        <v>0</v>
      </c>
      <c r="E41" s="164">
        <f t="shared" si="1"/>
        <v>0</v>
      </c>
      <c r="F41" s="164">
        <f t="shared" si="1"/>
        <v>0</v>
      </c>
      <c r="G41" s="164">
        <f t="shared" si="1"/>
        <v>0</v>
      </c>
      <c r="H41" s="164">
        <f t="shared" si="1"/>
        <v>0</v>
      </c>
      <c r="I41" s="164">
        <f t="shared" si="1"/>
        <v>0</v>
      </c>
      <c r="J41" s="164">
        <f t="shared" si="1"/>
        <v>0</v>
      </c>
      <c r="K41" s="164">
        <f t="shared" si="1"/>
        <v>0</v>
      </c>
      <c r="L41" s="164">
        <f t="shared" si="1"/>
        <v>0</v>
      </c>
      <c r="M41" s="164">
        <f t="shared" si="1"/>
        <v>0</v>
      </c>
      <c r="N41" s="287">
        <f t="shared" si="1"/>
        <v>0</v>
      </c>
      <c r="O41" s="151"/>
      <c r="P41" s="143"/>
    </row>
    <row r="42" spans="1:18" x14ac:dyDescent="0.2">
      <c r="A42" s="408"/>
      <c r="B42" s="449" t="s">
        <v>951</v>
      </c>
      <c r="C42" s="151"/>
      <c r="D42" s="151"/>
      <c r="E42" s="151"/>
      <c r="F42" s="151"/>
      <c r="G42" s="151"/>
      <c r="H42" s="151"/>
      <c r="I42" s="151"/>
      <c r="J42" s="151"/>
      <c r="K42" s="151"/>
      <c r="L42" s="151"/>
      <c r="M42" s="151"/>
      <c r="N42" s="151"/>
      <c r="O42" s="151"/>
      <c r="P42" s="143"/>
    </row>
    <row r="43" spans="1:18" s="107" customFormat="1" ht="26.45" customHeight="1" x14ac:dyDescent="0.2">
      <c r="A43" s="108" t="s">
        <v>821</v>
      </c>
      <c r="B43" s="430" t="s">
        <v>943</v>
      </c>
      <c r="C43" s="29"/>
      <c r="D43" s="29"/>
      <c r="E43" s="29"/>
      <c r="F43" s="29"/>
      <c r="G43" s="29"/>
      <c r="H43" s="29"/>
      <c r="I43" s="29"/>
      <c r="J43" s="29"/>
      <c r="K43" s="29"/>
      <c r="L43" s="29"/>
      <c r="M43" s="29"/>
      <c r="N43" s="29"/>
      <c r="O43" s="29"/>
      <c r="P43" s="131"/>
      <c r="Q43" s="89"/>
      <c r="R43" s="89"/>
    </row>
    <row r="44" spans="1:18" s="107" customFormat="1" ht="13.15" customHeight="1" x14ac:dyDescent="0.2">
      <c r="A44" s="108"/>
      <c r="B44" s="288" t="s">
        <v>823</v>
      </c>
      <c r="C44" s="29"/>
      <c r="D44" s="29"/>
      <c r="E44" s="29"/>
      <c r="F44" s="29"/>
      <c r="G44" s="29"/>
      <c r="H44" s="29"/>
      <c r="I44" s="29"/>
      <c r="J44" s="29"/>
      <c r="K44" s="29"/>
      <c r="L44" s="29"/>
      <c r="M44" s="29"/>
      <c r="N44" s="29"/>
      <c r="O44" s="29"/>
      <c r="P44" s="131"/>
      <c r="Q44" s="89"/>
      <c r="R44" s="89"/>
    </row>
    <row r="45" spans="1:18" ht="23.25" customHeight="1" x14ac:dyDescent="0.2">
      <c r="A45" s="408"/>
      <c r="B45" s="29"/>
      <c r="C45" s="397" t="s">
        <v>659</v>
      </c>
      <c r="D45" s="397" t="s">
        <v>660</v>
      </c>
      <c r="E45" s="397" t="s">
        <v>661</v>
      </c>
      <c r="F45" s="397" t="s">
        <v>662</v>
      </c>
      <c r="G45" s="397" t="s">
        <v>663</v>
      </c>
      <c r="H45" s="397" t="s">
        <v>664</v>
      </c>
      <c r="I45" s="397" t="s">
        <v>665</v>
      </c>
      <c r="J45" s="397" t="s">
        <v>666</v>
      </c>
      <c r="K45" s="397" t="s">
        <v>667</v>
      </c>
      <c r="L45" s="397" t="s">
        <v>668</v>
      </c>
      <c r="M45" s="397" t="s">
        <v>669</v>
      </c>
      <c r="N45" s="397" t="s">
        <v>670</v>
      </c>
      <c r="O45" s="29"/>
      <c r="P45" s="143"/>
    </row>
    <row r="46" spans="1:18" ht="18" customHeight="1" x14ac:dyDescent="0.2">
      <c r="A46" s="408"/>
      <c r="B46" s="432" t="s">
        <v>892</v>
      </c>
      <c r="C46" s="473">
        <v>3260</v>
      </c>
      <c r="D46" s="474">
        <v>32656</v>
      </c>
      <c r="E46" s="472">
        <v>3271</v>
      </c>
      <c r="F46" s="475">
        <v>3275</v>
      </c>
      <c r="G46" s="474">
        <v>3279</v>
      </c>
      <c r="H46" s="472">
        <v>3278</v>
      </c>
      <c r="I46" s="475">
        <v>3293</v>
      </c>
      <c r="J46" s="474">
        <v>3305</v>
      </c>
      <c r="K46" s="474">
        <v>3312</v>
      </c>
      <c r="L46" s="472">
        <v>3318</v>
      </c>
      <c r="M46" s="475">
        <v>3320</v>
      </c>
      <c r="N46" s="472">
        <v>3321</v>
      </c>
      <c r="O46" s="29"/>
      <c r="P46" s="143"/>
    </row>
    <row r="47" spans="1:18" ht="18" customHeight="1" x14ac:dyDescent="0.2">
      <c r="A47" s="408"/>
      <c r="B47" s="432" t="s">
        <v>867</v>
      </c>
      <c r="C47" s="433">
        <v>13</v>
      </c>
      <c r="D47" s="434">
        <v>13</v>
      </c>
      <c r="E47" s="117">
        <v>13</v>
      </c>
      <c r="F47" s="435">
        <v>13</v>
      </c>
      <c r="G47" s="434">
        <v>13</v>
      </c>
      <c r="H47" s="117">
        <v>13</v>
      </c>
      <c r="I47" s="435">
        <v>13</v>
      </c>
      <c r="J47" s="434">
        <v>13</v>
      </c>
      <c r="K47" s="434">
        <v>13</v>
      </c>
      <c r="L47" s="117">
        <v>13</v>
      </c>
      <c r="M47" s="435">
        <v>13</v>
      </c>
      <c r="N47" s="117">
        <v>13</v>
      </c>
      <c r="O47" s="29"/>
      <c r="P47" s="143"/>
    </row>
    <row r="48" spans="1:18" ht="18" customHeight="1" x14ac:dyDescent="0.2">
      <c r="A48" s="408"/>
      <c r="B48" s="432" t="s">
        <v>900</v>
      </c>
      <c r="C48" s="433">
        <v>68</v>
      </c>
      <c r="D48" s="434">
        <v>68</v>
      </c>
      <c r="E48" s="117">
        <v>69</v>
      </c>
      <c r="F48" s="435">
        <v>70</v>
      </c>
      <c r="G48" s="434">
        <v>70</v>
      </c>
      <c r="H48" s="117">
        <v>72</v>
      </c>
      <c r="I48" s="435">
        <v>72</v>
      </c>
      <c r="J48" s="434">
        <v>72</v>
      </c>
      <c r="K48" s="434">
        <v>72</v>
      </c>
      <c r="L48" s="117">
        <v>74</v>
      </c>
      <c r="M48" s="435">
        <v>85</v>
      </c>
      <c r="N48" s="117">
        <v>94</v>
      </c>
      <c r="O48" s="29"/>
      <c r="P48" s="143"/>
    </row>
    <row r="49" spans="1:16" ht="18" customHeight="1" x14ac:dyDescent="0.2">
      <c r="A49" s="408"/>
      <c r="B49" s="432" t="s">
        <v>886</v>
      </c>
      <c r="C49" s="433">
        <v>1</v>
      </c>
      <c r="D49" s="434">
        <v>1</v>
      </c>
      <c r="E49" s="117"/>
      <c r="F49" s="435"/>
      <c r="G49" s="434"/>
      <c r="H49" s="117"/>
      <c r="I49" s="435"/>
      <c r="J49" s="434"/>
      <c r="K49" s="434"/>
      <c r="L49" s="117"/>
      <c r="M49" s="435"/>
      <c r="N49" s="117"/>
      <c r="O49" s="29"/>
      <c r="P49" s="143"/>
    </row>
    <row r="50" spans="1:16" ht="18" customHeight="1" x14ac:dyDescent="0.2">
      <c r="A50" s="408"/>
      <c r="B50" s="432" t="s">
        <v>868</v>
      </c>
      <c r="C50" s="433"/>
      <c r="D50" s="434"/>
      <c r="E50" s="117">
        <v>1</v>
      </c>
      <c r="F50" s="435">
        <v>1</v>
      </c>
      <c r="G50" s="434">
        <v>1</v>
      </c>
      <c r="H50" s="117">
        <v>1</v>
      </c>
      <c r="I50" s="435">
        <v>1</v>
      </c>
      <c r="J50" s="434">
        <v>1</v>
      </c>
      <c r="K50" s="434">
        <v>1</v>
      </c>
      <c r="L50" s="117">
        <v>1</v>
      </c>
      <c r="M50" s="435">
        <v>1</v>
      </c>
      <c r="N50" s="117">
        <v>1</v>
      </c>
      <c r="O50" s="29"/>
      <c r="P50" s="143"/>
    </row>
    <row r="51" spans="1:16" ht="18" customHeight="1" x14ac:dyDescent="0.2">
      <c r="A51" s="408"/>
      <c r="B51" s="432"/>
      <c r="C51" s="433"/>
      <c r="D51" s="434"/>
      <c r="E51" s="117"/>
      <c r="F51" s="435"/>
      <c r="G51" s="434"/>
      <c r="H51" s="117"/>
      <c r="I51" s="435"/>
      <c r="J51" s="434"/>
      <c r="K51" s="434"/>
      <c r="L51" s="117"/>
      <c r="M51" s="435"/>
      <c r="N51" s="117"/>
      <c r="O51" s="29"/>
      <c r="P51" s="143"/>
    </row>
    <row r="52" spans="1:16" ht="18" customHeight="1" x14ac:dyDescent="0.2">
      <c r="A52" s="408"/>
      <c r="B52" s="432"/>
      <c r="C52" s="433"/>
      <c r="D52" s="434"/>
      <c r="E52" s="117"/>
      <c r="F52" s="435"/>
      <c r="G52" s="434"/>
      <c r="H52" s="117"/>
      <c r="I52" s="435"/>
      <c r="J52" s="434"/>
      <c r="K52" s="434"/>
      <c r="L52" s="117"/>
      <c r="M52" s="435"/>
      <c r="N52" s="117"/>
      <c r="O52" s="29"/>
      <c r="P52" s="143"/>
    </row>
    <row r="53" spans="1:16" ht="18" customHeight="1" x14ac:dyDescent="0.2">
      <c r="A53" s="408"/>
      <c r="B53" s="432"/>
      <c r="C53" s="433"/>
      <c r="D53" s="434"/>
      <c r="E53" s="117"/>
      <c r="F53" s="435"/>
      <c r="G53" s="434"/>
      <c r="H53" s="117"/>
      <c r="I53" s="435"/>
      <c r="J53" s="434"/>
      <c r="K53" s="434"/>
      <c r="L53" s="117"/>
      <c r="M53" s="435"/>
      <c r="N53" s="117"/>
      <c r="O53" s="29"/>
      <c r="P53" s="143"/>
    </row>
    <row r="54" spans="1:16" ht="18" customHeight="1" x14ac:dyDescent="0.2">
      <c r="A54" s="408"/>
      <c r="B54" s="432"/>
      <c r="C54" s="433"/>
      <c r="D54" s="434"/>
      <c r="E54" s="117"/>
      <c r="F54" s="435"/>
      <c r="G54" s="434"/>
      <c r="H54" s="117"/>
      <c r="I54" s="435"/>
      <c r="J54" s="434"/>
      <c r="K54" s="434"/>
      <c r="L54" s="117"/>
      <c r="M54" s="435"/>
      <c r="N54" s="117"/>
      <c r="O54" s="29"/>
      <c r="P54" s="143"/>
    </row>
    <row r="55" spans="1:16" ht="18" customHeight="1" x14ac:dyDescent="0.2">
      <c r="A55" s="408"/>
      <c r="B55" s="432"/>
      <c r="C55" s="433"/>
      <c r="D55" s="434"/>
      <c r="E55" s="117"/>
      <c r="F55" s="435"/>
      <c r="G55" s="434"/>
      <c r="H55" s="117"/>
      <c r="I55" s="435"/>
      <c r="J55" s="434"/>
      <c r="K55" s="434"/>
      <c r="L55" s="117"/>
      <c r="M55" s="435"/>
      <c r="N55" s="117"/>
      <c r="O55" s="29"/>
      <c r="P55" s="143"/>
    </row>
    <row r="56" spans="1:16" ht="18" customHeight="1" x14ac:dyDescent="0.2">
      <c r="A56" s="408"/>
      <c r="B56" s="432"/>
      <c r="C56" s="433"/>
      <c r="D56" s="434"/>
      <c r="E56" s="117"/>
      <c r="F56" s="435"/>
      <c r="G56" s="434"/>
      <c r="H56" s="117"/>
      <c r="I56" s="435"/>
      <c r="J56" s="434"/>
      <c r="K56" s="434"/>
      <c r="L56" s="117"/>
      <c r="M56" s="435"/>
      <c r="N56" s="117"/>
      <c r="O56" s="29"/>
      <c r="P56" s="143"/>
    </row>
    <row r="57" spans="1:16" ht="18" customHeight="1" x14ac:dyDescent="0.2">
      <c r="A57" s="408"/>
      <c r="B57" s="432"/>
      <c r="C57" s="433"/>
      <c r="D57" s="434"/>
      <c r="E57" s="117"/>
      <c r="F57" s="435"/>
      <c r="G57" s="434"/>
      <c r="H57" s="117"/>
      <c r="I57" s="435"/>
      <c r="J57" s="434"/>
      <c r="K57" s="434"/>
      <c r="L57" s="117"/>
      <c r="M57" s="435"/>
      <c r="N57" s="117"/>
      <c r="O57" s="29"/>
      <c r="P57" s="143"/>
    </row>
    <row r="58" spans="1:16" ht="18" customHeight="1" x14ac:dyDescent="0.2">
      <c r="A58" s="408"/>
      <c r="B58" s="432"/>
      <c r="C58" s="433"/>
      <c r="D58" s="434"/>
      <c r="E58" s="117"/>
      <c r="F58" s="435"/>
      <c r="G58" s="434"/>
      <c r="H58" s="117"/>
      <c r="I58" s="435"/>
      <c r="J58" s="434"/>
      <c r="K58" s="434"/>
      <c r="L58" s="117"/>
      <c r="M58" s="435"/>
      <c r="N58" s="117"/>
      <c r="O58" s="29"/>
      <c r="P58" s="143"/>
    </row>
    <row r="59" spans="1:16" ht="18" customHeight="1" x14ac:dyDescent="0.2">
      <c r="A59" s="408"/>
      <c r="B59" s="432"/>
      <c r="C59" s="433"/>
      <c r="D59" s="434"/>
      <c r="E59" s="117"/>
      <c r="F59" s="435"/>
      <c r="G59" s="434"/>
      <c r="H59" s="117"/>
      <c r="I59" s="435"/>
      <c r="J59" s="434"/>
      <c r="K59" s="434"/>
      <c r="L59" s="117"/>
      <c r="M59" s="435"/>
      <c r="N59" s="117"/>
      <c r="O59" s="29"/>
      <c r="P59" s="143"/>
    </row>
    <row r="60" spans="1:16" ht="18" customHeight="1" x14ac:dyDescent="0.2">
      <c r="A60" s="408"/>
      <c r="B60" s="432"/>
      <c r="C60" s="433"/>
      <c r="D60" s="434"/>
      <c r="E60" s="117"/>
      <c r="F60" s="435"/>
      <c r="G60" s="434"/>
      <c r="H60" s="117"/>
      <c r="I60" s="435"/>
      <c r="J60" s="434"/>
      <c r="K60" s="434"/>
      <c r="L60" s="117"/>
      <c r="M60" s="435"/>
      <c r="N60" s="117"/>
      <c r="O60" s="29"/>
      <c r="P60" s="143"/>
    </row>
    <row r="61" spans="1:16" ht="18" customHeight="1" x14ac:dyDescent="0.2">
      <c r="A61" s="408"/>
      <c r="B61" s="432"/>
      <c r="C61" s="433"/>
      <c r="D61" s="434"/>
      <c r="E61" s="117"/>
      <c r="F61" s="435"/>
      <c r="G61" s="434"/>
      <c r="H61" s="117"/>
      <c r="I61" s="435"/>
      <c r="J61" s="434"/>
      <c r="K61" s="434"/>
      <c r="L61" s="117"/>
      <c r="M61" s="435"/>
      <c r="N61" s="117"/>
      <c r="O61" s="29"/>
      <c r="P61" s="143"/>
    </row>
    <row r="62" spans="1:16" ht="18" customHeight="1" x14ac:dyDescent="0.2">
      <c r="A62" s="408"/>
      <c r="B62" s="432"/>
      <c r="C62" s="433"/>
      <c r="D62" s="434"/>
      <c r="E62" s="117"/>
      <c r="F62" s="435"/>
      <c r="G62" s="434"/>
      <c r="H62" s="117"/>
      <c r="I62" s="435"/>
      <c r="J62" s="434"/>
      <c r="K62" s="434"/>
      <c r="L62" s="117"/>
      <c r="M62" s="435"/>
      <c r="N62" s="117"/>
      <c r="O62" s="29"/>
      <c r="P62" s="143"/>
    </row>
    <row r="63" spans="1:16" ht="18" customHeight="1" x14ac:dyDescent="0.2">
      <c r="A63" s="408"/>
      <c r="B63" s="432"/>
      <c r="C63" s="433"/>
      <c r="D63" s="434"/>
      <c r="E63" s="117"/>
      <c r="F63" s="435"/>
      <c r="G63" s="434"/>
      <c r="H63" s="117"/>
      <c r="I63" s="435"/>
      <c r="J63" s="434"/>
      <c r="K63" s="434"/>
      <c r="L63" s="117"/>
      <c r="M63" s="435"/>
      <c r="N63" s="117"/>
      <c r="O63" s="29"/>
      <c r="P63" s="143"/>
    </row>
    <row r="64" spans="1:16" ht="18" customHeight="1" x14ac:dyDescent="0.2">
      <c r="A64" s="408"/>
      <c r="B64" s="432"/>
      <c r="C64" s="433"/>
      <c r="D64" s="434"/>
      <c r="E64" s="117"/>
      <c r="F64" s="435"/>
      <c r="G64" s="434"/>
      <c r="H64" s="117"/>
      <c r="I64" s="435"/>
      <c r="J64" s="434"/>
      <c r="K64" s="434"/>
      <c r="L64" s="117"/>
      <c r="M64" s="435"/>
      <c r="N64" s="117"/>
      <c r="O64" s="29"/>
      <c r="P64" s="143"/>
    </row>
    <row r="65" spans="1:16" ht="18" customHeight="1" thickBot="1" x14ac:dyDescent="0.25">
      <c r="A65" s="408"/>
      <c r="B65" s="432"/>
      <c r="C65" s="433"/>
      <c r="D65" s="434"/>
      <c r="E65" s="117"/>
      <c r="F65" s="435"/>
      <c r="G65" s="434"/>
      <c r="H65" s="117"/>
      <c r="I65" s="435"/>
      <c r="J65" s="434"/>
      <c r="K65" s="434"/>
      <c r="L65" s="117"/>
      <c r="M65" s="435"/>
      <c r="N65" s="117"/>
      <c r="O65" s="29"/>
      <c r="P65" s="143"/>
    </row>
    <row r="66" spans="1:16" ht="18" customHeight="1" thickBot="1" x14ac:dyDescent="0.25">
      <c r="A66" s="408"/>
      <c r="B66" s="39" t="s">
        <v>551</v>
      </c>
      <c r="C66" s="163">
        <f>SUM(C46:C65)</f>
        <v>3342</v>
      </c>
      <c r="D66" s="164">
        <f t="shared" ref="D66:N66" si="2">SUM(D46:D65)</f>
        <v>32738</v>
      </c>
      <c r="E66" s="164">
        <f t="shared" si="2"/>
        <v>3354</v>
      </c>
      <c r="F66" s="164">
        <f t="shared" si="2"/>
        <v>3359</v>
      </c>
      <c r="G66" s="164">
        <f t="shared" si="2"/>
        <v>3363</v>
      </c>
      <c r="H66" s="164">
        <f t="shared" si="2"/>
        <v>3364</v>
      </c>
      <c r="I66" s="164">
        <f t="shared" si="2"/>
        <v>3379</v>
      </c>
      <c r="J66" s="164">
        <f t="shared" si="2"/>
        <v>3391</v>
      </c>
      <c r="K66" s="164">
        <f t="shared" si="2"/>
        <v>3398</v>
      </c>
      <c r="L66" s="164">
        <f t="shared" si="2"/>
        <v>3406</v>
      </c>
      <c r="M66" s="164">
        <f t="shared" si="2"/>
        <v>3419</v>
      </c>
      <c r="N66" s="287">
        <f t="shared" si="2"/>
        <v>3429</v>
      </c>
      <c r="O66" s="29"/>
      <c r="P66" s="143"/>
    </row>
    <row r="67" spans="1:16" x14ac:dyDescent="0.2">
      <c r="A67" s="408"/>
      <c r="B67" s="449" t="s">
        <v>951</v>
      </c>
      <c r="C67" s="151"/>
      <c r="D67" s="151"/>
      <c r="E67" s="151"/>
      <c r="F67" s="151"/>
      <c r="G67" s="151"/>
      <c r="H67" s="151"/>
      <c r="I67" s="151"/>
      <c r="J67" s="151"/>
      <c r="K67" s="151"/>
      <c r="L67" s="151"/>
      <c r="M67" s="151"/>
      <c r="N67" s="151"/>
      <c r="O67" s="151"/>
      <c r="P67" s="143"/>
    </row>
    <row r="68" spans="1:16" ht="13.5" thickBot="1" x14ac:dyDescent="0.25">
      <c r="A68" s="412"/>
      <c r="B68" s="257"/>
      <c r="C68" s="273"/>
      <c r="D68" s="273"/>
      <c r="E68" s="273"/>
      <c r="F68" s="273"/>
      <c r="G68" s="273"/>
      <c r="H68" s="273"/>
      <c r="I68" s="273"/>
      <c r="J68" s="273"/>
      <c r="K68" s="273"/>
      <c r="L68" s="273"/>
      <c r="M68" s="273"/>
      <c r="N68" s="273"/>
      <c r="O68" s="273"/>
      <c r="P68" s="274"/>
    </row>
    <row r="69" spans="1:16" x14ac:dyDescent="0.2">
      <c r="A69" s="413"/>
      <c r="B69" s="275"/>
      <c r="C69" s="276"/>
      <c r="D69" s="276"/>
      <c r="E69" s="276"/>
      <c r="F69" s="276"/>
      <c r="G69" s="276"/>
      <c r="H69" s="276"/>
      <c r="I69" s="276"/>
      <c r="J69" s="276"/>
      <c r="K69" s="276"/>
      <c r="L69" s="276"/>
      <c r="M69" s="276"/>
      <c r="N69" s="276"/>
      <c r="O69" s="276"/>
      <c r="P69" s="277"/>
    </row>
    <row r="70" spans="1:16" x14ac:dyDescent="0.2">
      <c r="A70" s="408" t="s">
        <v>1</v>
      </c>
      <c r="B70" s="151" t="s">
        <v>825</v>
      </c>
      <c r="C70" s="151"/>
      <c r="D70" s="151"/>
      <c r="E70" s="151"/>
      <c r="F70" s="151"/>
      <c r="G70" s="151"/>
      <c r="H70" s="151"/>
      <c r="I70" s="151"/>
      <c r="J70" s="151"/>
      <c r="K70" s="151"/>
      <c r="L70" s="151"/>
      <c r="M70" s="151"/>
      <c r="N70" s="151"/>
      <c r="O70" s="151"/>
      <c r="P70" s="143"/>
    </row>
    <row r="71" spans="1:16" ht="13.5" thickBot="1" x14ac:dyDescent="0.25">
      <c r="A71" s="108" t="s">
        <v>826</v>
      </c>
      <c r="B71" s="151" t="s">
        <v>827</v>
      </c>
      <c r="C71" s="151"/>
      <c r="D71" s="151"/>
      <c r="E71" s="151"/>
      <c r="F71" s="151"/>
      <c r="G71" s="151"/>
      <c r="H71" s="151"/>
      <c r="I71" s="151"/>
      <c r="J71" s="151"/>
      <c r="K71" s="151"/>
      <c r="L71" s="151"/>
      <c r="M71" s="151"/>
      <c r="N71" s="151"/>
      <c r="O71" s="151"/>
      <c r="P71" s="143"/>
    </row>
    <row r="72" spans="1:16" ht="18" customHeight="1" x14ac:dyDescent="0.2">
      <c r="A72" s="408"/>
      <c r="B72" s="29"/>
      <c r="C72" s="397" t="s">
        <v>659</v>
      </c>
      <c r="D72" s="397" t="s">
        <v>660</v>
      </c>
      <c r="E72" s="397" t="s">
        <v>661</v>
      </c>
      <c r="F72" s="397" t="s">
        <v>662</v>
      </c>
      <c r="G72" s="397" t="s">
        <v>663</v>
      </c>
      <c r="H72" s="397" t="s">
        <v>664</v>
      </c>
      <c r="I72" s="397" t="s">
        <v>665</v>
      </c>
      <c r="J72" s="397" t="s">
        <v>666</v>
      </c>
      <c r="K72" s="397" t="s">
        <v>667</v>
      </c>
      <c r="L72" s="397" t="s">
        <v>668</v>
      </c>
      <c r="M72" s="397" t="s">
        <v>669</v>
      </c>
      <c r="N72" s="398" t="s">
        <v>670</v>
      </c>
      <c r="O72" s="150" t="s">
        <v>551</v>
      </c>
      <c r="P72" s="143"/>
    </row>
    <row r="73" spans="1:16" ht="18" customHeight="1" x14ac:dyDescent="0.2">
      <c r="A73" s="408"/>
      <c r="B73" s="432" t="s">
        <v>892</v>
      </c>
      <c r="C73" s="477">
        <v>9720351</v>
      </c>
      <c r="D73" s="478">
        <v>6946811</v>
      </c>
      <c r="E73" s="476">
        <v>5018968</v>
      </c>
      <c r="F73" s="479">
        <v>4582744</v>
      </c>
      <c r="G73" s="478">
        <v>4209639</v>
      </c>
      <c r="H73" s="476">
        <v>2235894</v>
      </c>
      <c r="I73" s="479">
        <v>2248763</v>
      </c>
      <c r="J73" s="478">
        <v>2172582</v>
      </c>
      <c r="K73" s="478">
        <v>2236012</v>
      </c>
      <c r="L73" s="476">
        <v>3877756</v>
      </c>
      <c r="M73" s="479">
        <v>5561125</v>
      </c>
      <c r="N73" s="480">
        <v>7886777</v>
      </c>
      <c r="O73" s="133">
        <f>SUM(C73:N73)</f>
        <v>56697422</v>
      </c>
      <c r="P73" s="143"/>
    </row>
    <row r="74" spans="1:16" ht="18" customHeight="1" x14ac:dyDescent="0.2">
      <c r="A74" s="408"/>
      <c r="B74" s="432" t="s">
        <v>900</v>
      </c>
      <c r="C74" s="433">
        <v>164949</v>
      </c>
      <c r="D74" s="434">
        <v>117900</v>
      </c>
      <c r="E74" s="117">
        <v>88897</v>
      </c>
      <c r="F74" s="435">
        <v>68814</v>
      </c>
      <c r="G74" s="434">
        <v>58899</v>
      </c>
      <c r="H74" s="117">
        <v>17917</v>
      </c>
      <c r="I74" s="435">
        <v>17528</v>
      </c>
      <c r="J74" s="434">
        <v>17523</v>
      </c>
      <c r="K74" s="434">
        <v>22873</v>
      </c>
      <c r="L74" s="117">
        <v>54781</v>
      </c>
      <c r="M74" s="435">
        <v>126611</v>
      </c>
      <c r="N74" s="440">
        <v>216719</v>
      </c>
      <c r="O74" s="133">
        <f t="shared" ref="O74:O82" si="3">SUM(C74:N74)</f>
        <v>973411</v>
      </c>
      <c r="P74" s="143"/>
    </row>
    <row r="75" spans="1:16" ht="18" customHeight="1" x14ac:dyDescent="0.2">
      <c r="A75" s="408"/>
      <c r="B75" s="432" t="s">
        <v>867</v>
      </c>
      <c r="C75" s="433">
        <v>383466</v>
      </c>
      <c r="D75" s="434">
        <v>226631</v>
      </c>
      <c r="E75" s="117">
        <v>162602</v>
      </c>
      <c r="F75" s="435">
        <v>98181</v>
      </c>
      <c r="G75" s="434">
        <v>91291</v>
      </c>
      <c r="H75" s="117">
        <v>8869</v>
      </c>
      <c r="I75" s="435">
        <v>8252</v>
      </c>
      <c r="J75" s="434">
        <v>4719</v>
      </c>
      <c r="K75" s="434">
        <v>12506</v>
      </c>
      <c r="L75" s="117">
        <v>89491</v>
      </c>
      <c r="M75" s="435">
        <v>170485</v>
      </c>
      <c r="N75" s="440">
        <v>206169</v>
      </c>
      <c r="O75" s="133">
        <f t="shared" si="3"/>
        <v>1462662</v>
      </c>
      <c r="P75" s="143"/>
    </row>
    <row r="76" spans="1:16" ht="18" customHeight="1" x14ac:dyDescent="0.2">
      <c r="A76" s="408"/>
      <c r="B76" s="432" t="s">
        <v>898</v>
      </c>
      <c r="C76" s="433">
        <v>18640</v>
      </c>
      <c r="D76" s="434">
        <v>9942</v>
      </c>
      <c r="E76" s="117">
        <v>5045</v>
      </c>
      <c r="F76" s="435">
        <v>1786</v>
      </c>
      <c r="G76" s="434">
        <v>2816</v>
      </c>
      <c r="H76" s="117">
        <v>117</v>
      </c>
      <c r="I76" s="435">
        <v>117</v>
      </c>
      <c r="J76" s="434">
        <v>29</v>
      </c>
      <c r="K76" s="434">
        <v>97</v>
      </c>
      <c r="L76" s="117">
        <v>213</v>
      </c>
      <c r="M76" s="435">
        <v>2533</v>
      </c>
      <c r="N76" s="440">
        <v>31101</v>
      </c>
      <c r="O76" s="133">
        <f t="shared" si="3"/>
        <v>72436</v>
      </c>
      <c r="P76" s="143"/>
    </row>
    <row r="77" spans="1:16" ht="18" customHeight="1" x14ac:dyDescent="0.2">
      <c r="A77" s="408"/>
      <c r="B77" s="432" t="s">
        <v>879</v>
      </c>
      <c r="C77" s="433">
        <v>1966</v>
      </c>
      <c r="D77" s="434">
        <v>1839</v>
      </c>
      <c r="E77" s="117">
        <v>804</v>
      </c>
      <c r="F77" s="435">
        <v>534</v>
      </c>
      <c r="G77" s="434">
        <v>368</v>
      </c>
      <c r="H77" s="117">
        <v>0</v>
      </c>
      <c r="I77" s="435">
        <v>0</v>
      </c>
      <c r="J77" s="434">
        <v>10</v>
      </c>
      <c r="K77" s="434">
        <v>10</v>
      </c>
      <c r="L77" s="117">
        <v>3691</v>
      </c>
      <c r="M77" s="435">
        <v>6929</v>
      </c>
      <c r="N77" s="440">
        <v>13473</v>
      </c>
      <c r="O77" s="133">
        <f t="shared" si="3"/>
        <v>29624</v>
      </c>
      <c r="P77" s="143"/>
    </row>
    <row r="78" spans="1:16" ht="18" customHeight="1" x14ac:dyDescent="0.2">
      <c r="A78" s="408"/>
      <c r="B78" s="432" t="s">
        <v>881</v>
      </c>
      <c r="C78" s="433">
        <v>4658</v>
      </c>
      <c r="D78" s="434">
        <v>3059</v>
      </c>
      <c r="E78" s="117">
        <v>1627</v>
      </c>
      <c r="F78" s="435">
        <v>641</v>
      </c>
      <c r="G78" s="434">
        <v>600</v>
      </c>
      <c r="H78" s="117">
        <v>117</v>
      </c>
      <c r="I78" s="435">
        <v>97</v>
      </c>
      <c r="J78" s="434">
        <v>97</v>
      </c>
      <c r="K78" s="434">
        <v>0</v>
      </c>
      <c r="L78" s="117">
        <v>0</v>
      </c>
      <c r="M78" s="435">
        <v>844</v>
      </c>
      <c r="N78" s="440">
        <v>2600</v>
      </c>
      <c r="O78" s="133">
        <f t="shared" si="3"/>
        <v>14340</v>
      </c>
      <c r="P78" s="143"/>
    </row>
    <row r="79" spans="1:16" ht="18" customHeight="1" x14ac:dyDescent="0.2">
      <c r="A79" s="408"/>
      <c r="B79" s="432" t="s">
        <v>885</v>
      </c>
      <c r="C79" s="433">
        <v>1472</v>
      </c>
      <c r="D79" s="434">
        <v>1239</v>
      </c>
      <c r="E79" s="117">
        <v>988</v>
      </c>
      <c r="F79" s="435">
        <v>679</v>
      </c>
      <c r="G79" s="434">
        <v>532</v>
      </c>
      <c r="H79" s="117">
        <v>350</v>
      </c>
      <c r="I79" s="435">
        <v>350</v>
      </c>
      <c r="J79" s="434">
        <v>339</v>
      </c>
      <c r="K79" s="434">
        <v>378</v>
      </c>
      <c r="L79" s="117">
        <v>494</v>
      </c>
      <c r="M79" s="435">
        <v>1009</v>
      </c>
      <c r="N79" s="440"/>
      <c r="O79" s="133">
        <f t="shared" si="3"/>
        <v>7830</v>
      </c>
      <c r="P79" s="143"/>
    </row>
    <row r="80" spans="1:16" ht="18" customHeight="1" x14ac:dyDescent="0.2">
      <c r="A80" s="408"/>
      <c r="B80" s="432" t="s">
        <v>886</v>
      </c>
      <c r="C80" s="433">
        <v>52658</v>
      </c>
      <c r="D80" s="434">
        <v>32904</v>
      </c>
      <c r="E80" s="117"/>
      <c r="F80" s="435"/>
      <c r="G80" s="434"/>
      <c r="H80" s="117"/>
      <c r="I80" s="435"/>
      <c r="J80" s="434"/>
      <c r="K80" s="434"/>
      <c r="L80" s="117"/>
      <c r="M80" s="435"/>
      <c r="N80" s="440"/>
      <c r="O80" s="133">
        <f t="shared" si="3"/>
        <v>85562</v>
      </c>
      <c r="P80" s="143"/>
    </row>
    <row r="81" spans="1:18" ht="18" customHeight="1" x14ac:dyDescent="0.2">
      <c r="A81" s="408"/>
      <c r="B81" s="432" t="s">
        <v>893</v>
      </c>
      <c r="C81" s="433">
        <v>90772</v>
      </c>
      <c r="D81" s="434">
        <v>75218</v>
      </c>
      <c r="E81" s="117">
        <v>48378</v>
      </c>
      <c r="F81" s="435">
        <v>50284</v>
      </c>
      <c r="G81" s="434">
        <v>28762</v>
      </c>
      <c r="H81" s="117">
        <v>0</v>
      </c>
      <c r="I81" s="435">
        <v>0</v>
      </c>
      <c r="J81" s="434">
        <v>0</v>
      </c>
      <c r="K81" s="434">
        <v>0</v>
      </c>
      <c r="L81" s="117">
        <v>23603</v>
      </c>
      <c r="M81" s="435"/>
      <c r="N81" s="440"/>
      <c r="O81" s="133">
        <f t="shared" si="3"/>
        <v>317017</v>
      </c>
      <c r="P81" s="143"/>
    </row>
    <row r="82" spans="1:18" ht="18" customHeight="1" x14ac:dyDescent="0.2">
      <c r="A82" s="408"/>
      <c r="B82" s="432" t="s">
        <v>868</v>
      </c>
      <c r="C82" s="436"/>
      <c r="D82" s="437"/>
      <c r="E82" s="438">
        <v>27017</v>
      </c>
      <c r="F82" s="439">
        <v>14704</v>
      </c>
      <c r="G82" s="437">
        <v>16481</v>
      </c>
      <c r="H82" s="438">
        <v>2606</v>
      </c>
      <c r="I82" s="439">
        <v>2391</v>
      </c>
      <c r="J82" s="437">
        <v>2112</v>
      </c>
      <c r="K82" s="437">
        <v>2164</v>
      </c>
      <c r="L82" s="438">
        <v>27275</v>
      </c>
      <c r="M82" s="439">
        <v>33868</v>
      </c>
      <c r="N82" s="441">
        <v>44963</v>
      </c>
      <c r="O82" s="260">
        <f t="shared" si="3"/>
        <v>173581</v>
      </c>
      <c r="P82" s="143"/>
    </row>
    <row r="83" spans="1:18" ht="18" customHeight="1" x14ac:dyDescent="0.2">
      <c r="A83" s="408"/>
      <c r="B83" s="432" t="s">
        <v>902</v>
      </c>
      <c r="C83" s="433"/>
      <c r="D83" s="434"/>
      <c r="E83" s="117"/>
      <c r="F83" s="435"/>
      <c r="G83" s="434"/>
      <c r="H83" s="117"/>
      <c r="I83" s="435"/>
      <c r="J83" s="434"/>
      <c r="K83" s="434"/>
      <c r="L83" s="117"/>
      <c r="M83" s="435">
        <v>44736</v>
      </c>
      <c r="N83" s="440">
        <v>53975</v>
      </c>
      <c r="O83" s="133">
        <f>SUM(C83:N83)</f>
        <v>98711</v>
      </c>
      <c r="P83" s="143"/>
    </row>
    <row r="84" spans="1:18" ht="18" customHeight="1" x14ac:dyDescent="0.2">
      <c r="A84" s="408"/>
      <c r="B84" s="432" t="s">
        <v>895</v>
      </c>
      <c r="C84" s="433"/>
      <c r="D84" s="434"/>
      <c r="E84" s="117"/>
      <c r="F84" s="435"/>
      <c r="G84" s="434"/>
      <c r="H84" s="117"/>
      <c r="I84" s="435"/>
      <c r="J84" s="434"/>
      <c r="K84" s="434"/>
      <c r="L84" s="117">
        <v>261815</v>
      </c>
      <c r="M84" s="435">
        <v>341666</v>
      </c>
      <c r="N84" s="440">
        <v>307930</v>
      </c>
      <c r="O84" s="133">
        <f t="shared" ref="O84:O92" si="4">SUM(C84:N84)</f>
        <v>911411</v>
      </c>
      <c r="P84" s="143"/>
    </row>
    <row r="85" spans="1:18" ht="18" customHeight="1" x14ac:dyDescent="0.2">
      <c r="A85" s="408"/>
      <c r="B85" s="432"/>
      <c r="C85" s="433"/>
      <c r="D85" s="434"/>
      <c r="E85" s="117"/>
      <c r="F85" s="435"/>
      <c r="G85" s="434"/>
      <c r="H85" s="117"/>
      <c r="I85" s="435"/>
      <c r="J85" s="434"/>
      <c r="K85" s="434"/>
      <c r="L85" s="117"/>
      <c r="M85" s="435"/>
      <c r="N85" s="440"/>
      <c r="O85" s="133">
        <f t="shared" si="4"/>
        <v>0</v>
      </c>
      <c r="P85" s="143"/>
    </row>
    <row r="86" spans="1:18" ht="18" customHeight="1" x14ac:dyDescent="0.2">
      <c r="A86" s="408"/>
      <c r="B86" s="432"/>
      <c r="C86" s="433"/>
      <c r="D86" s="434"/>
      <c r="E86" s="117"/>
      <c r="F86" s="435"/>
      <c r="G86" s="434"/>
      <c r="H86" s="117"/>
      <c r="I86" s="435"/>
      <c r="J86" s="434"/>
      <c r="K86" s="434"/>
      <c r="L86" s="117"/>
      <c r="M86" s="435"/>
      <c r="N86" s="440"/>
      <c r="O86" s="133">
        <f t="shared" si="4"/>
        <v>0</v>
      </c>
      <c r="P86" s="143"/>
    </row>
    <row r="87" spans="1:18" ht="18" customHeight="1" x14ac:dyDescent="0.2">
      <c r="A87" s="408"/>
      <c r="B87" s="432"/>
      <c r="C87" s="433"/>
      <c r="D87" s="434"/>
      <c r="E87" s="117"/>
      <c r="F87" s="435"/>
      <c r="G87" s="434"/>
      <c r="H87" s="117"/>
      <c r="I87" s="435"/>
      <c r="J87" s="434"/>
      <c r="K87" s="434"/>
      <c r="L87" s="117"/>
      <c r="M87" s="435"/>
      <c r="N87" s="440"/>
      <c r="O87" s="133">
        <f t="shared" si="4"/>
        <v>0</v>
      </c>
      <c r="P87" s="143"/>
    </row>
    <row r="88" spans="1:18" ht="18" customHeight="1" x14ac:dyDescent="0.2">
      <c r="A88" s="408"/>
      <c r="B88" s="432"/>
      <c r="C88" s="433"/>
      <c r="D88" s="434"/>
      <c r="E88" s="117"/>
      <c r="F88" s="435"/>
      <c r="G88" s="434"/>
      <c r="H88" s="117"/>
      <c r="I88" s="435"/>
      <c r="J88" s="434"/>
      <c r="K88" s="434"/>
      <c r="L88" s="117"/>
      <c r="M88" s="435"/>
      <c r="N88" s="440"/>
      <c r="O88" s="133">
        <f t="shared" si="4"/>
        <v>0</v>
      </c>
      <c r="P88" s="143"/>
    </row>
    <row r="89" spans="1:18" ht="18" customHeight="1" x14ac:dyDescent="0.2">
      <c r="A89" s="408"/>
      <c r="B89" s="432"/>
      <c r="C89" s="433"/>
      <c r="D89" s="434"/>
      <c r="E89" s="117"/>
      <c r="F89" s="435"/>
      <c r="G89" s="434"/>
      <c r="H89" s="117"/>
      <c r="I89" s="435"/>
      <c r="J89" s="434"/>
      <c r="K89" s="434"/>
      <c r="L89" s="117"/>
      <c r="M89" s="435"/>
      <c r="N89" s="440"/>
      <c r="O89" s="133">
        <f t="shared" si="4"/>
        <v>0</v>
      </c>
      <c r="P89" s="143"/>
    </row>
    <row r="90" spans="1:18" ht="18" customHeight="1" x14ac:dyDescent="0.2">
      <c r="A90" s="408"/>
      <c r="B90" s="432"/>
      <c r="C90" s="433"/>
      <c r="D90" s="434"/>
      <c r="E90" s="117"/>
      <c r="F90" s="435"/>
      <c r="G90" s="434"/>
      <c r="H90" s="117"/>
      <c r="I90" s="435"/>
      <c r="J90" s="434"/>
      <c r="K90" s="434"/>
      <c r="L90" s="117"/>
      <c r="M90" s="435"/>
      <c r="N90" s="440"/>
      <c r="O90" s="133">
        <f t="shared" si="4"/>
        <v>0</v>
      </c>
      <c r="P90" s="143"/>
    </row>
    <row r="91" spans="1:18" ht="18" customHeight="1" x14ac:dyDescent="0.2">
      <c r="A91" s="408"/>
      <c r="B91" s="432"/>
      <c r="C91" s="433"/>
      <c r="D91" s="434"/>
      <c r="E91" s="117"/>
      <c r="F91" s="435"/>
      <c r="G91" s="434"/>
      <c r="H91" s="117"/>
      <c r="I91" s="435"/>
      <c r="J91" s="434"/>
      <c r="K91" s="434"/>
      <c r="L91" s="117"/>
      <c r="M91" s="435"/>
      <c r="N91" s="440"/>
      <c r="O91" s="133">
        <f t="shared" si="4"/>
        <v>0</v>
      </c>
      <c r="P91" s="143"/>
    </row>
    <row r="92" spans="1:18" ht="18" customHeight="1" thickBot="1" x14ac:dyDescent="0.25">
      <c r="A92" s="408"/>
      <c r="B92" s="432"/>
      <c r="C92" s="433"/>
      <c r="D92" s="434"/>
      <c r="E92" s="117"/>
      <c r="F92" s="435"/>
      <c r="G92" s="434"/>
      <c r="H92" s="117"/>
      <c r="I92" s="435"/>
      <c r="J92" s="434"/>
      <c r="K92" s="434"/>
      <c r="L92" s="117"/>
      <c r="M92" s="435"/>
      <c r="N92" s="440"/>
      <c r="O92" s="133">
        <f t="shared" si="4"/>
        <v>0</v>
      </c>
      <c r="P92" s="143"/>
    </row>
    <row r="93" spans="1:18" ht="18" customHeight="1" thickBot="1" x14ac:dyDescent="0.25">
      <c r="A93" s="408"/>
      <c r="B93" s="39" t="s">
        <v>551</v>
      </c>
      <c r="C93" s="163">
        <f t="shared" ref="C93:O93" si="5">SUM(C73:C92)</f>
        <v>10438932</v>
      </c>
      <c r="D93" s="164">
        <f t="shared" si="5"/>
        <v>7415543</v>
      </c>
      <c r="E93" s="165">
        <f t="shared" si="5"/>
        <v>5354326</v>
      </c>
      <c r="F93" s="165">
        <f t="shared" si="5"/>
        <v>4818367</v>
      </c>
      <c r="G93" s="166">
        <f t="shared" si="5"/>
        <v>4409388</v>
      </c>
      <c r="H93" s="164">
        <f t="shared" si="5"/>
        <v>2265870</v>
      </c>
      <c r="I93" s="165">
        <f t="shared" si="5"/>
        <v>2277498</v>
      </c>
      <c r="J93" s="165">
        <f t="shared" si="5"/>
        <v>2197411</v>
      </c>
      <c r="K93" s="166">
        <f t="shared" si="5"/>
        <v>2274040</v>
      </c>
      <c r="L93" s="164">
        <f t="shared" si="5"/>
        <v>4339119</v>
      </c>
      <c r="M93" s="165">
        <f t="shared" si="5"/>
        <v>6289806</v>
      </c>
      <c r="N93" s="167">
        <f t="shared" si="5"/>
        <v>8763707</v>
      </c>
      <c r="O93" s="167">
        <f t="shared" si="5"/>
        <v>60844007</v>
      </c>
      <c r="P93" s="143"/>
    </row>
    <row r="94" spans="1:18" x14ac:dyDescent="0.2">
      <c r="A94" s="408"/>
      <c r="B94" s="449" t="s">
        <v>951</v>
      </c>
      <c r="C94" s="151"/>
      <c r="D94" s="151"/>
      <c r="E94" s="151"/>
      <c r="F94" s="151"/>
      <c r="G94" s="151"/>
      <c r="H94" s="151"/>
      <c r="I94" s="151"/>
      <c r="J94" s="151"/>
      <c r="K94" s="151"/>
      <c r="L94" s="151"/>
      <c r="M94" s="151"/>
      <c r="N94" s="151"/>
      <c r="O94" s="151"/>
      <c r="P94" s="143"/>
    </row>
    <row r="95" spans="1:18" s="107" customFormat="1" ht="14.25" customHeight="1" thickBot="1" x14ac:dyDescent="0.25">
      <c r="A95" s="108" t="s">
        <v>855</v>
      </c>
      <c r="B95" s="430" t="s">
        <v>930</v>
      </c>
      <c r="C95" s="29"/>
      <c r="D95" s="29"/>
      <c r="E95" s="29"/>
      <c r="F95" s="29"/>
      <c r="G95" s="29"/>
      <c r="H95" s="29"/>
      <c r="I95" s="29"/>
      <c r="J95" s="29"/>
      <c r="K95" s="29"/>
      <c r="L95" s="29"/>
      <c r="M95" s="29"/>
      <c r="N95" s="29"/>
      <c r="O95" s="29"/>
      <c r="P95" s="131"/>
      <c r="Q95" s="89"/>
      <c r="R95" s="89"/>
    </row>
    <row r="96" spans="1:18" ht="18" customHeight="1" x14ac:dyDescent="0.2">
      <c r="A96" s="408"/>
      <c r="B96" s="29"/>
      <c r="C96" s="397" t="s">
        <v>659</v>
      </c>
      <c r="D96" s="397" t="s">
        <v>660</v>
      </c>
      <c r="E96" s="397" t="s">
        <v>661</v>
      </c>
      <c r="F96" s="397" t="s">
        <v>662</v>
      </c>
      <c r="G96" s="397" t="s">
        <v>663</v>
      </c>
      <c r="H96" s="397" t="s">
        <v>664</v>
      </c>
      <c r="I96" s="397" t="s">
        <v>665</v>
      </c>
      <c r="J96" s="397" t="s">
        <v>666</v>
      </c>
      <c r="K96" s="397" t="s">
        <v>667</v>
      </c>
      <c r="L96" s="397" t="s">
        <v>668</v>
      </c>
      <c r="M96" s="397" t="s">
        <v>669</v>
      </c>
      <c r="N96" s="398" t="s">
        <v>670</v>
      </c>
      <c r="O96" s="150" t="s">
        <v>551</v>
      </c>
      <c r="P96" s="143"/>
    </row>
    <row r="97" spans="1:18" ht="18" customHeight="1" thickBot="1" x14ac:dyDescent="0.25">
      <c r="A97" s="408"/>
      <c r="B97" s="432" t="s">
        <v>892</v>
      </c>
      <c r="C97" s="482">
        <v>5961915</v>
      </c>
      <c r="D97" s="483">
        <v>3913984</v>
      </c>
      <c r="E97" s="481">
        <v>2503999</v>
      </c>
      <c r="F97" s="484">
        <v>2593444</v>
      </c>
      <c r="G97" s="483">
        <v>2199606</v>
      </c>
      <c r="H97" s="481">
        <v>913453</v>
      </c>
      <c r="I97" s="484">
        <v>774500</v>
      </c>
      <c r="J97" s="483">
        <v>674233</v>
      </c>
      <c r="K97" s="483">
        <v>945995</v>
      </c>
      <c r="L97" s="481">
        <v>2337631</v>
      </c>
      <c r="M97" s="484">
        <v>3538822</v>
      </c>
      <c r="N97" s="484">
        <v>5291876</v>
      </c>
      <c r="O97" s="289">
        <f>SUM(C97:N97)</f>
        <v>31649458</v>
      </c>
      <c r="P97" s="143"/>
    </row>
    <row r="98" spans="1:18" x14ac:dyDescent="0.2">
      <c r="A98" s="408"/>
      <c r="B98" s="449" t="s">
        <v>951</v>
      </c>
      <c r="C98" s="151"/>
      <c r="D98" s="151"/>
      <c r="E98" s="151"/>
      <c r="F98" s="151"/>
      <c r="G98" s="151"/>
      <c r="H98" s="151"/>
      <c r="I98" s="151"/>
      <c r="J98" s="151"/>
      <c r="K98" s="151"/>
      <c r="L98" s="151"/>
      <c r="M98" s="151"/>
      <c r="N98" s="151"/>
      <c r="O98" s="151"/>
      <c r="P98" s="143"/>
    </row>
    <row r="99" spans="1:18" ht="16.5" thickBot="1" x14ac:dyDescent="0.25">
      <c r="A99" s="108" t="s">
        <v>856</v>
      </c>
      <c r="B99" s="430" t="s">
        <v>931</v>
      </c>
      <c r="C99" s="29"/>
      <c r="D99" s="29"/>
      <c r="E99" s="29"/>
      <c r="F99" s="29"/>
      <c r="G99" s="29"/>
      <c r="H99" s="29"/>
      <c r="I99" s="29"/>
      <c r="J99" s="29"/>
      <c r="K99" s="29"/>
      <c r="L99" s="29"/>
      <c r="M99" s="29"/>
      <c r="N99" s="29"/>
      <c r="O99" s="29"/>
      <c r="P99" s="143"/>
    </row>
    <row r="100" spans="1:18" ht="18" customHeight="1" x14ac:dyDescent="0.2">
      <c r="A100" s="408"/>
      <c r="B100" s="29"/>
      <c r="C100" s="397" t="s">
        <v>659</v>
      </c>
      <c r="D100" s="397" t="s">
        <v>660</v>
      </c>
      <c r="E100" s="397" t="s">
        <v>661</v>
      </c>
      <c r="F100" s="397" t="s">
        <v>662</v>
      </c>
      <c r="G100" s="397" t="s">
        <v>663</v>
      </c>
      <c r="H100" s="397" t="s">
        <v>664</v>
      </c>
      <c r="I100" s="397" t="s">
        <v>665</v>
      </c>
      <c r="J100" s="397" t="s">
        <v>666</v>
      </c>
      <c r="K100" s="397" t="s">
        <v>667</v>
      </c>
      <c r="L100" s="397" t="s">
        <v>668</v>
      </c>
      <c r="M100" s="397" t="s">
        <v>669</v>
      </c>
      <c r="N100" s="398" t="s">
        <v>670</v>
      </c>
      <c r="O100" s="150" t="s">
        <v>551</v>
      </c>
      <c r="P100" s="143"/>
    </row>
    <row r="101" spans="1:18" ht="18.75" customHeight="1" x14ac:dyDescent="0.2">
      <c r="A101" s="408"/>
      <c r="B101" s="432"/>
      <c r="C101" s="433"/>
      <c r="D101" s="434"/>
      <c r="E101" s="117"/>
      <c r="F101" s="435"/>
      <c r="G101" s="434"/>
      <c r="H101" s="117"/>
      <c r="I101" s="435"/>
      <c r="J101" s="434"/>
      <c r="K101" s="434"/>
      <c r="L101" s="117"/>
      <c r="M101" s="435"/>
      <c r="N101" s="435"/>
      <c r="O101" s="290">
        <f t="shared" ref="O101:O107" si="6">SUM(C101:N101)</f>
        <v>0</v>
      </c>
      <c r="P101" s="143"/>
    </row>
    <row r="102" spans="1:18" ht="18.75" customHeight="1" x14ac:dyDescent="0.2">
      <c r="A102" s="408"/>
      <c r="B102" s="432"/>
      <c r="C102" s="433"/>
      <c r="D102" s="434"/>
      <c r="E102" s="117"/>
      <c r="F102" s="435"/>
      <c r="G102" s="434"/>
      <c r="H102" s="117"/>
      <c r="I102" s="435"/>
      <c r="J102" s="434"/>
      <c r="K102" s="434"/>
      <c r="L102" s="117"/>
      <c r="M102" s="435"/>
      <c r="N102" s="435"/>
      <c r="O102" s="290">
        <f t="shared" si="6"/>
        <v>0</v>
      </c>
      <c r="P102" s="143"/>
    </row>
    <row r="103" spans="1:18" ht="18.75" customHeight="1" x14ac:dyDescent="0.2">
      <c r="A103" s="408"/>
      <c r="B103" s="432"/>
      <c r="C103" s="433"/>
      <c r="D103" s="434"/>
      <c r="E103" s="117"/>
      <c r="F103" s="435"/>
      <c r="G103" s="434"/>
      <c r="H103" s="117"/>
      <c r="I103" s="435"/>
      <c r="J103" s="434"/>
      <c r="K103" s="434"/>
      <c r="L103" s="117"/>
      <c r="M103" s="435"/>
      <c r="N103" s="435"/>
      <c r="O103" s="290">
        <f t="shared" si="6"/>
        <v>0</v>
      </c>
      <c r="P103" s="143"/>
    </row>
    <row r="104" spans="1:18" ht="18.75" customHeight="1" x14ac:dyDescent="0.2">
      <c r="A104" s="408"/>
      <c r="B104" s="432"/>
      <c r="C104" s="436"/>
      <c r="D104" s="437"/>
      <c r="E104" s="438"/>
      <c r="F104" s="439"/>
      <c r="G104" s="437"/>
      <c r="H104" s="438"/>
      <c r="I104" s="439"/>
      <c r="J104" s="437"/>
      <c r="K104" s="437"/>
      <c r="L104" s="438"/>
      <c r="M104" s="439"/>
      <c r="N104" s="439"/>
      <c r="O104" s="291">
        <f t="shared" si="6"/>
        <v>0</v>
      </c>
      <c r="P104" s="143"/>
    </row>
    <row r="105" spans="1:18" ht="18.75" customHeight="1" x14ac:dyDescent="0.2">
      <c r="A105" s="408"/>
      <c r="B105" s="432"/>
      <c r="C105" s="433"/>
      <c r="D105" s="434"/>
      <c r="E105" s="117"/>
      <c r="F105" s="435"/>
      <c r="G105" s="434"/>
      <c r="H105" s="117"/>
      <c r="I105" s="435"/>
      <c r="J105" s="434"/>
      <c r="K105" s="434"/>
      <c r="L105" s="117"/>
      <c r="M105" s="435"/>
      <c r="N105" s="435"/>
      <c r="O105" s="290">
        <f t="shared" si="6"/>
        <v>0</v>
      </c>
      <c r="P105" s="143"/>
    </row>
    <row r="106" spans="1:18" ht="18.75" customHeight="1" x14ac:dyDescent="0.2">
      <c r="A106" s="408"/>
      <c r="B106" s="432"/>
      <c r="C106" s="433"/>
      <c r="D106" s="434"/>
      <c r="E106" s="117"/>
      <c r="F106" s="435"/>
      <c r="G106" s="434"/>
      <c r="H106" s="117"/>
      <c r="I106" s="435"/>
      <c r="J106" s="434"/>
      <c r="K106" s="434"/>
      <c r="L106" s="117"/>
      <c r="M106" s="435"/>
      <c r="N106" s="435"/>
      <c r="O106" s="290">
        <f t="shared" si="6"/>
        <v>0</v>
      </c>
      <c r="P106" s="143"/>
    </row>
    <row r="107" spans="1:18" ht="18.75" customHeight="1" thickBot="1" x14ac:dyDescent="0.25">
      <c r="A107" s="408"/>
      <c r="B107" s="432"/>
      <c r="C107" s="436"/>
      <c r="D107" s="437"/>
      <c r="E107" s="438"/>
      <c r="F107" s="439"/>
      <c r="G107" s="437"/>
      <c r="H107" s="438"/>
      <c r="I107" s="439"/>
      <c r="J107" s="437"/>
      <c r="K107" s="437"/>
      <c r="L107" s="438"/>
      <c r="M107" s="439"/>
      <c r="N107" s="439"/>
      <c r="O107" s="291">
        <f t="shared" si="6"/>
        <v>0</v>
      </c>
      <c r="P107" s="143"/>
    </row>
    <row r="108" spans="1:18" ht="18" customHeight="1" thickBot="1" x14ac:dyDescent="0.25">
      <c r="A108" s="408"/>
      <c r="B108" s="39" t="s">
        <v>551</v>
      </c>
      <c r="C108" s="163">
        <f>SUM(C101:C107)</f>
        <v>0</v>
      </c>
      <c r="D108" s="164">
        <f t="shared" ref="D108:O108" si="7">SUM(D101:D107)</f>
        <v>0</v>
      </c>
      <c r="E108" s="164">
        <f t="shared" si="7"/>
        <v>0</v>
      </c>
      <c r="F108" s="164">
        <f t="shared" si="7"/>
        <v>0</v>
      </c>
      <c r="G108" s="164">
        <f t="shared" si="7"/>
        <v>0</v>
      </c>
      <c r="H108" s="164">
        <f t="shared" si="7"/>
        <v>0</v>
      </c>
      <c r="I108" s="164">
        <f t="shared" si="7"/>
        <v>0</v>
      </c>
      <c r="J108" s="164">
        <f t="shared" si="7"/>
        <v>0</v>
      </c>
      <c r="K108" s="164">
        <f t="shared" si="7"/>
        <v>0</v>
      </c>
      <c r="L108" s="164">
        <f t="shared" si="7"/>
        <v>0</v>
      </c>
      <c r="M108" s="164">
        <f t="shared" si="7"/>
        <v>0</v>
      </c>
      <c r="N108" s="292">
        <f t="shared" si="7"/>
        <v>0</v>
      </c>
      <c r="O108" s="293">
        <f t="shared" si="7"/>
        <v>0</v>
      </c>
      <c r="P108" s="143"/>
    </row>
    <row r="109" spans="1:18" x14ac:dyDescent="0.2">
      <c r="A109" s="408"/>
      <c r="B109" s="449" t="s">
        <v>951</v>
      </c>
      <c r="C109" s="151"/>
      <c r="D109" s="151"/>
      <c r="E109" s="151"/>
      <c r="F109" s="151"/>
      <c r="G109" s="151"/>
      <c r="H109" s="151"/>
      <c r="I109" s="151"/>
      <c r="J109" s="151"/>
      <c r="K109" s="151"/>
      <c r="L109" s="151"/>
      <c r="M109" s="151"/>
      <c r="N109" s="151"/>
      <c r="O109" s="151"/>
      <c r="P109" s="143"/>
    </row>
    <row r="110" spans="1:18" s="107" customFormat="1" ht="14.25" customHeight="1" x14ac:dyDescent="0.2">
      <c r="A110" s="108" t="s">
        <v>822</v>
      </c>
      <c r="B110" s="430" t="s">
        <v>828</v>
      </c>
      <c r="C110" s="29"/>
      <c r="D110" s="29"/>
      <c r="E110" s="29"/>
      <c r="F110" s="29"/>
      <c r="G110" s="29"/>
      <c r="H110" s="29"/>
      <c r="I110" s="29"/>
      <c r="J110" s="29"/>
      <c r="K110" s="29"/>
      <c r="L110" s="29"/>
      <c r="M110" s="29"/>
      <c r="N110" s="29"/>
      <c r="O110" s="29"/>
      <c r="P110" s="131"/>
      <c r="Q110" s="89"/>
      <c r="R110" s="89"/>
    </row>
    <row r="111" spans="1:18" s="107" customFormat="1" ht="16.5" customHeight="1" thickBot="1" x14ac:dyDescent="0.25">
      <c r="A111" s="108"/>
      <c r="B111" s="288" t="s">
        <v>823</v>
      </c>
      <c r="C111" s="29"/>
      <c r="D111" s="29"/>
      <c r="E111" s="29"/>
      <c r="F111" s="29"/>
      <c r="G111" s="29"/>
      <c r="H111" s="29"/>
      <c r="I111" s="29"/>
      <c r="J111" s="29"/>
      <c r="K111" s="29"/>
      <c r="L111" s="29"/>
      <c r="M111" s="29"/>
      <c r="N111" s="29"/>
      <c r="O111" s="29"/>
      <c r="P111" s="131"/>
      <c r="Q111" s="89"/>
      <c r="R111" s="89"/>
    </row>
    <row r="112" spans="1:18" ht="18" customHeight="1" x14ac:dyDescent="0.2">
      <c r="A112" s="408"/>
      <c r="B112" s="29"/>
      <c r="C112" s="397" t="s">
        <v>659</v>
      </c>
      <c r="D112" s="397" t="s">
        <v>660</v>
      </c>
      <c r="E112" s="397" t="s">
        <v>661</v>
      </c>
      <c r="F112" s="397" t="s">
        <v>662</v>
      </c>
      <c r="G112" s="397" t="s">
        <v>663</v>
      </c>
      <c r="H112" s="397" t="s">
        <v>664</v>
      </c>
      <c r="I112" s="397" t="s">
        <v>665</v>
      </c>
      <c r="J112" s="397" t="s">
        <v>666</v>
      </c>
      <c r="K112" s="397" t="s">
        <v>667</v>
      </c>
      <c r="L112" s="397" t="s">
        <v>668</v>
      </c>
      <c r="M112" s="397" t="s">
        <v>669</v>
      </c>
      <c r="N112" s="398" t="s">
        <v>670</v>
      </c>
      <c r="O112" s="150" t="s">
        <v>551</v>
      </c>
      <c r="P112" s="143"/>
    </row>
    <row r="113" spans="1:16" ht="18" customHeight="1" x14ac:dyDescent="0.2">
      <c r="A113" s="408"/>
      <c r="B113" s="432" t="s">
        <v>892</v>
      </c>
      <c r="C113" s="486">
        <v>6236232</v>
      </c>
      <c r="D113" s="487">
        <v>4101778</v>
      </c>
      <c r="E113" s="485">
        <v>2685435</v>
      </c>
      <c r="F113" s="488">
        <v>2688811</v>
      </c>
      <c r="G113" s="487">
        <v>2278121</v>
      </c>
      <c r="H113" s="485">
        <v>933264</v>
      </c>
      <c r="I113" s="488">
        <v>789537</v>
      </c>
      <c r="J113" s="487">
        <v>688767</v>
      </c>
      <c r="K113" s="487">
        <v>962296</v>
      </c>
      <c r="L113" s="485">
        <v>2389282</v>
      </c>
      <c r="M113" s="488">
        <v>3651976</v>
      </c>
      <c r="N113" s="488">
        <v>5477389</v>
      </c>
      <c r="O113" s="290">
        <f>SUM(C113:N113)</f>
        <v>32882888</v>
      </c>
      <c r="P113" s="143"/>
    </row>
    <row r="114" spans="1:16" ht="18" customHeight="1" x14ac:dyDescent="0.2">
      <c r="A114" s="408"/>
      <c r="B114" s="432" t="s">
        <v>867</v>
      </c>
      <c r="C114" s="433">
        <v>358145</v>
      </c>
      <c r="D114" s="434">
        <v>211316</v>
      </c>
      <c r="E114" s="117">
        <v>153384</v>
      </c>
      <c r="F114" s="435">
        <v>91571</v>
      </c>
      <c r="G114" s="434">
        <v>86462</v>
      </c>
      <c r="H114" s="117">
        <v>8849</v>
      </c>
      <c r="I114" s="435">
        <v>8223</v>
      </c>
      <c r="J114" s="434">
        <v>4709</v>
      </c>
      <c r="K114" s="434">
        <v>12487</v>
      </c>
      <c r="L114" s="117">
        <v>86585</v>
      </c>
      <c r="M114" s="435">
        <v>162750</v>
      </c>
      <c r="N114" s="435">
        <v>197875</v>
      </c>
      <c r="O114" s="290">
        <f t="shared" ref="O114:O132" si="8">SUM(C114:N114)</f>
        <v>1382356</v>
      </c>
      <c r="P114" s="143"/>
    </row>
    <row r="115" spans="1:16" ht="18" customHeight="1" x14ac:dyDescent="0.2">
      <c r="A115" s="408"/>
      <c r="B115" s="432" t="s">
        <v>900</v>
      </c>
      <c r="C115" s="436">
        <v>164949</v>
      </c>
      <c r="D115" s="437">
        <v>117900</v>
      </c>
      <c r="E115" s="438">
        <v>88897</v>
      </c>
      <c r="F115" s="439">
        <v>68814</v>
      </c>
      <c r="G115" s="437">
        <v>58899</v>
      </c>
      <c r="H115" s="438">
        <v>17917</v>
      </c>
      <c r="I115" s="439">
        <v>17528</v>
      </c>
      <c r="J115" s="437">
        <v>17523</v>
      </c>
      <c r="K115" s="437">
        <v>22873</v>
      </c>
      <c r="L115" s="438">
        <v>54781</v>
      </c>
      <c r="M115" s="439">
        <v>126611</v>
      </c>
      <c r="N115" s="439">
        <v>216719</v>
      </c>
      <c r="O115" s="290">
        <f t="shared" si="8"/>
        <v>973411</v>
      </c>
      <c r="P115" s="143"/>
    </row>
    <row r="116" spans="1:16" ht="18" customHeight="1" x14ac:dyDescent="0.2">
      <c r="A116" s="408"/>
      <c r="B116" s="432" t="s">
        <v>886</v>
      </c>
      <c r="C116" s="436">
        <v>52658</v>
      </c>
      <c r="D116" s="437">
        <v>32904</v>
      </c>
      <c r="E116" s="438"/>
      <c r="F116" s="439"/>
      <c r="G116" s="437"/>
      <c r="H116" s="438"/>
      <c r="I116" s="439"/>
      <c r="J116" s="437"/>
      <c r="K116" s="437"/>
      <c r="L116" s="438"/>
      <c r="M116" s="439"/>
      <c r="N116" s="439"/>
      <c r="O116" s="290">
        <f t="shared" si="8"/>
        <v>85562</v>
      </c>
      <c r="P116" s="143"/>
    </row>
    <row r="117" spans="1:16" ht="18" customHeight="1" x14ac:dyDescent="0.2">
      <c r="A117" s="408"/>
      <c r="B117" s="432" t="s">
        <v>868</v>
      </c>
      <c r="C117" s="436">
        <v>52658</v>
      </c>
      <c r="D117" s="437">
        <v>32904</v>
      </c>
      <c r="E117" s="438">
        <v>27017</v>
      </c>
      <c r="F117" s="439">
        <v>14704</v>
      </c>
      <c r="G117" s="437">
        <v>16481</v>
      </c>
      <c r="H117" s="438">
        <v>2606</v>
      </c>
      <c r="I117" s="439">
        <v>2391</v>
      </c>
      <c r="J117" s="437">
        <v>2112</v>
      </c>
      <c r="K117" s="437">
        <v>2164</v>
      </c>
      <c r="L117" s="438">
        <v>27275</v>
      </c>
      <c r="M117" s="439">
        <v>32170</v>
      </c>
      <c r="N117" s="439">
        <v>42693</v>
      </c>
      <c r="O117" s="290">
        <f t="shared" si="8"/>
        <v>255175</v>
      </c>
      <c r="P117" s="143"/>
    </row>
    <row r="118" spans="1:16" ht="18" customHeight="1" x14ac:dyDescent="0.2">
      <c r="A118" s="408"/>
      <c r="B118" s="432"/>
      <c r="C118" s="436"/>
      <c r="D118" s="437"/>
      <c r="E118" s="438"/>
      <c r="F118" s="439"/>
      <c r="G118" s="437"/>
      <c r="H118" s="438"/>
      <c r="I118" s="439"/>
      <c r="J118" s="437"/>
      <c r="K118" s="437"/>
      <c r="L118" s="438"/>
      <c r="M118" s="439"/>
      <c r="N118" s="439"/>
      <c r="O118" s="290">
        <f t="shared" si="8"/>
        <v>0</v>
      </c>
      <c r="P118" s="143"/>
    </row>
    <row r="119" spans="1:16" ht="18" customHeight="1" x14ac:dyDescent="0.2">
      <c r="A119" s="408"/>
      <c r="B119" s="432"/>
      <c r="C119" s="436"/>
      <c r="D119" s="437"/>
      <c r="E119" s="438"/>
      <c r="F119" s="439"/>
      <c r="G119" s="437"/>
      <c r="H119" s="438"/>
      <c r="I119" s="439"/>
      <c r="J119" s="437"/>
      <c r="K119" s="437"/>
      <c r="L119" s="438"/>
      <c r="M119" s="439"/>
      <c r="N119" s="439"/>
      <c r="O119" s="290">
        <f t="shared" si="8"/>
        <v>0</v>
      </c>
      <c r="P119" s="143"/>
    </row>
    <row r="120" spans="1:16" ht="18" customHeight="1" x14ac:dyDescent="0.2">
      <c r="A120" s="408"/>
      <c r="B120" s="432"/>
      <c r="C120" s="436"/>
      <c r="D120" s="437"/>
      <c r="E120" s="438"/>
      <c r="F120" s="439"/>
      <c r="G120" s="437"/>
      <c r="H120" s="438"/>
      <c r="I120" s="439"/>
      <c r="J120" s="437"/>
      <c r="K120" s="437"/>
      <c r="L120" s="438"/>
      <c r="M120" s="439"/>
      <c r="N120" s="439"/>
      <c r="O120" s="290">
        <f t="shared" si="8"/>
        <v>0</v>
      </c>
      <c r="P120" s="143"/>
    </row>
    <row r="121" spans="1:16" ht="18" customHeight="1" x14ac:dyDescent="0.2">
      <c r="A121" s="408"/>
      <c r="B121" s="432"/>
      <c r="C121" s="436"/>
      <c r="D121" s="437"/>
      <c r="E121" s="438"/>
      <c r="F121" s="439"/>
      <c r="G121" s="437"/>
      <c r="H121" s="438"/>
      <c r="I121" s="439"/>
      <c r="J121" s="437"/>
      <c r="K121" s="437"/>
      <c r="L121" s="438"/>
      <c r="M121" s="439"/>
      <c r="N121" s="439"/>
      <c r="O121" s="290">
        <f t="shared" si="8"/>
        <v>0</v>
      </c>
      <c r="P121" s="143"/>
    </row>
    <row r="122" spans="1:16" ht="18" customHeight="1" x14ac:dyDescent="0.2">
      <c r="A122" s="408"/>
      <c r="B122" s="432"/>
      <c r="C122" s="436"/>
      <c r="D122" s="437"/>
      <c r="E122" s="438"/>
      <c r="F122" s="439"/>
      <c r="G122" s="437"/>
      <c r="H122" s="438"/>
      <c r="I122" s="439"/>
      <c r="J122" s="437"/>
      <c r="K122" s="437"/>
      <c r="L122" s="438"/>
      <c r="M122" s="439"/>
      <c r="N122" s="439"/>
      <c r="O122" s="290">
        <f t="shared" si="8"/>
        <v>0</v>
      </c>
      <c r="P122" s="143"/>
    </row>
    <row r="123" spans="1:16" ht="18" customHeight="1" x14ac:dyDescent="0.2">
      <c r="A123" s="408"/>
      <c r="B123" s="432"/>
      <c r="C123" s="436"/>
      <c r="D123" s="437"/>
      <c r="E123" s="438"/>
      <c r="F123" s="439"/>
      <c r="G123" s="437"/>
      <c r="H123" s="438"/>
      <c r="I123" s="439"/>
      <c r="J123" s="437"/>
      <c r="K123" s="437"/>
      <c r="L123" s="438"/>
      <c r="M123" s="439"/>
      <c r="N123" s="439"/>
      <c r="O123" s="290">
        <f t="shared" si="8"/>
        <v>0</v>
      </c>
      <c r="P123" s="143"/>
    </row>
    <row r="124" spans="1:16" ht="18" customHeight="1" x14ac:dyDescent="0.2">
      <c r="A124" s="408"/>
      <c r="B124" s="432"/>
      <c r="C124" s="436"/>
      <c r="D124" s="437"/>
      <c r="E124" s="438"/>
      <c r="F124" s="439"/>
      <c r="G124" s="437"/>
      <c r="H124" s="438"/>
      <c r="I124" s="439"/>
      <c r="J124" s="437"/>
      <c r="K124" s="437"/>
      <c r="L124" s="438"/>
      <c r="M124" s="439"/>
      <c r="N124" s="439"/>
      <c r="O124" s="290">
        <f t="shared" si="8"/>
        <v>0</v>
      </c>
      <c r="P124" s="143"/>
    </row>
    <row r="125" spans="1:16" ht="18" customHeight="1" x14ac:dyDescent="0.2">
      <c r="A125" s="408"/>
      <c r="B125" s="432"/>
      <c r="C125" s="436"/>
      <c r="D125" s="437"/>
      <c r="E125" s="438"/>
      <c r="F125" s="439"/>
      <c r="G125" s="437"/>
      <c r="H125" s="438"/>
      <c r="I125" s="439"/>
      <c r="J125" s="437"/>
      <c r="K125" s="437"/>
      <c r="L125" s="438"/>
      <c r="M125" s="439"/>
      <c r="N125" s="439"/>
      <c r="O125" s="290">
        <f t="shared" si="8"/>
        <v>0</v>
      </c>
      <c r="P125" s="143"/>
    </row>
    <row r="126" spans="1:16" ht="18" customHeight="1" x14ac:dyDescent="0.2">
      <c r="A126" s="408"/>
      <c r="B126" s="432"/>
      <c r="C126" s="436"/>
      <c r="D126" s="437"/>
      <c r="E126" s="438"/>
      <c r="F126" s="439"/>
      <c r="G126" s="437"/>
      <c r="H126" s="438"/>
      <c r="I126" s="439"/>
      <c r="J126" s="437"/>
      <c r="K126" s="437"/>
      <c r="L126" s="438"/>
      <c r="M126" s="439"/>
      <c r="N126" s="439"/>
      <c r="O126" s="290">
        <f t="shared" si="8"/>
        <v>0</v>
      </c>
      <c r="P126" s="143"/>
    </row>
    <row r="127" spans="1:16" ht="18" customHeight="1" x14ac:dyDescent="0.2">
      <c r="A127" s="408"/>
      <c r="B127" s="432"/>
      <c r="C127" s="436"/>
      <c r="D127" s="437"/>
      <c r="E127" s="438"/>
      <c r="F127" s="439"/>
      <c r="G127" s="437"/>
      <c r="H127" s="438"/>
      <c r="I127" s="439"/>
      <c r="J127" s="437"/>
      <c r="K127" s="437"/>
      <c r="L127" s="438"/>
      <c r="M127" s="439"/>
      <c r="N127" s="439"/>
      <c r="O127" s="290">
        <f t="shared" si="8"/>
        <v>0</v>
      </c>
      <c r="P127" s="143"/>
    </row>
    <row r="128" spans="1:16" ht="18" customHeight="1" x14ac:dyDescent="0.2">
      <c r="A128" s="408"/>
      <c r="B128" s="432"/>
      <c r="C128" s="436"/>
      <c r="D128" s="437"/>
      <c r="E128" s="438"/>
      <c r="F128" s="439"/>
      <c r="G128" s="437"/>
      <c r="H128" s="438"/>
      <c r="I128" s="439"/>
      <c r="J128" s="437"/>
      <c r="K128" s="437"/>
      <c r="L128" s="438"/>
      <c r="M128" s="439"/>
      <c r="N128" s="439"/>
      <c r="O128" s="290">
        <f t="shared" si="8"/>
        <v>0</v>
      </c>
      <c r="P128" s="143"/>
    </row>
    <row r="129" spans="1:18" ht="18" customHeight="1" x14ac:dyDescent="0.2">
      <c r="A129" s="408"/>
      <c r="B129" s="432"/>
      <c r="C129" s="436"/>
      <c r="D129" s="437"/>
      <c r="E129" s="438"/>
      <c r="F129" s="439"/>
      <c r="G129" s="437"/>
      <c r="H129" s="438"/>
      <c r="I129" s="439"/>
      <c r="J129" s="437"/>
      <c r="K129" s="437"/>
      <c r="L129" s="438"/>
      <c r="M129" s="439"/>
      <c r="N129" s="439"/>
      <c r="O129" s="290">
        <f t="shared" si="8"/>
        <v>0</v>
      </c>
      <c r="P129" s="143"/>
    </row>
    <row r="130" spans="1:18" ht="18" customHeight="1" x14ac:dyDescent="0.2">
      <c r="A130" s="408"/>
      <c r="B130" s="432"/>
      <c r="C130" s="436"/>
      <c r="D130" s="437"/>
      <c r="E130" s="438"/>
      <c r="F130" s="439"/>
      <c r="G130" s="437"/>
      <c r="H130" s="438"/>
      <c r="I130" s="439"/>
      <c r="J130" s="437"/>
      <c r="K130" s="437"/>
      <c r="L130" s="438"/>
      <c r="M130" s="439"/>
      <c r="N130" s="439"/>
      <c r="O130" s="290">
        <f t="shared" si="8"/>
        <v>0</v>
      </c>
      <c r="P130" s="143"/>
    </row>
    <row r="131" spans="1:18" ht="18" customHeight="1" x14ac:dyDescent="0.2">
      <c r="A131" s="408"/>
      <c r="B131" s="432"/>
      <c r="C131" s="436"/>
      <c r="D131" s="437"/>
      <c r="E131" s="438"/>
      <c r="F131" s="439"/>
      <c r="G131" s="437"/>
      <c r="H131" s="438"/>
      <c r="I131" s="439"/>
      <c r="J131" s="437"/>
      <c r="K131" s="437"/>
      <c r="L131" s="438"/>
      <c r="M131" s="439"/>
      <c r="N131" s="439"/>
      <c r="O131" s="290">
        <f t="shared" si="8"/>
        <v>0</v>
      </c>
      <c r="P131" s="143"/>
    </row>
    <row r="132" spans="1:18" ht="18" customHeight="1" thickBot="1" x14ac:dyDescent="0.25">
      <c r="A132" s="408"/>
      <c r="B132" s="432"/>
      <c r="C132" s="436"/>
      <c r="D132" s="437"/>
      <c r="E132" s="438"/>
      <c r="F132" s="439"/>
      <c r="G132" s="437"/>
      <c r="H132" s="438"/>
      <c r="I132" s="439"/>
      <c r="J132" s="437"/>
      <c r="K132" s="437"/>
      <c r="L132" s="438"/>
      <c r="M132" s="439"/>
      <c r="N132" s="439"/>
      <c r="O132" s="290">
        <f t="shared" si="8"/>
        <v>0</v>
      </c>
      <c r="P132" s="143"/>
    </row>
    <row r="133" spans="1:18" ht="18" customHeight="1" thickBot="1" x14ac:dyDescent="0.25">
      <c r="A133" s="408"/>
      <c r="B133" s="39" t="s">
        <v>551</v>
      </c>
      <c r="C133" s="163">
        <f t="shared" ref="C133:O133" si="9">SUM(C113:C132)</f>
        <v>6864642</v>
      </c>
      <c r="D133" s="164">
        <f t="shared" si="9"/>
        <v>4496802</v>
      </c>
      <c r="E133" s="164">
        <f t="shared" si="9"/>
        <v>2954733</v>
      </c>
      <c r="F133" s="164">
        <f t="shared" si="9"/>
        <v>2863900</v>
      </c>
      <c r="G133" s="164">
        <f t="shared" si="9"/>
        <v>2439963</v>
      </c>
      <c r="H133" s="164">
        <f t="shared" si="9"/>
        <v>962636</v>
      </c>
      <c r="I133" s="164">
        <f t="shared" si="9"/>
        <v>817679</v>
      </c>
      <c r="J133" s="164">
        <f t="shared" si="9"/>
        <v>713111</v>
      </c>
      <c r="K133" s="164">
        <f t="shared" si="9"/>
        <v>999820</v>
      </c>
      <c r="L133" s="164">
        <f t="shared" si="9"/>
        <v>2557923</v>
      </c>
      <c r="M133" s="164">
        <f t="shared" si="9"/>
        <v>3973507</v>
      </c>
      <c r="N133" s="292">
        <f t="shared" si="9"/>
        <v>5934676</v>
      </c>
      <c r="O133" s="293">
        <f t="shared" si="9"/>
        <v>35579392</v>
      </c>
      <c r="P133" s="143"/>
    </row>
    <row r="134" spans="1:18" x14ac:dyDescent="0.2">
      <c r="A134" s="408"/>
      <c r="B134" s="449" t="s">
        <v>951</v>
      </c>
      <c r="C134" s="151"/>
      <c r="D134" s="151"/>
      <c r="E134" s="151"/>
      <c r="F134" s="151"/>
      <c r="G134" s="151"/>
      <c r="H134" s="151"/>
      <c r="I134" s="151"/>
      <c r="J134" s="151"/>
      <c r="K134" s="151"/>
      <c r="L134" s="151"/>
      <c r="M134" s="151"/>
      <c r="N134" s="151"/>
      <c r="O134" s="151"/>
      <c r="P134" s="143"/>
    </row>
    <row r="135" spans="1:18" x14ac:dyDescent="0.2">
      <c r="A135" s="408"/>
      <c r="B135" s="157"/>
      <c r="C135" s="151"/>
      <c r="D135" s="151"/>
      <c r="E135" s="151"/>
      <c r="F135" s="151"/>
      <c r="G135" s="151"/>
      <c r="H135" s="151"/>
      <c r="I135" s="151"/>
      <c r="J135" s="151"/>
      <c r="K135" s="151"/>
      <c r="L135" s="151"/>
      <c r="M135" s="151"/>
      <c r="N135" s="151"/>
      <c r="O135" s="151"/>
      <c r="P135" s="143"/>
    </row>
    <row r="136" spans="1:18" x14ac:dyDescent="0.2">
      <c r="A136" s="408" t="s">
        <v>2</v>
      </c>
      <c r="B136" s="151" t="s">
        <v>932</v>
      </c>
      <c r="C136" s="151"/>
      <c r="D136" s="151"/>
      <c r="E136" s="151"/>
      <c r="F136" s="151"/>
      <c r="G136" s="151"/>
      <c r="H136" s="151"/>
      <c r="I136" s="151"/>
      <c r="J136" s="151"/>
      <c r="K136" s="151"/>
      <c r="L136" s="151"/>
      <c r="M136" s="151"/>
      <c r="N136" s="151"/>
      <c r="O136" s="151"/>
      <c r="P136" s="143"/>
    </row>
    <row r="137" spans="1:18" s="107" customFormat="1" ht="5.25" customHeight="1" thickBot="1" x14ac:dyDescent="0.25">
      <c r="A137" s="108"/>
      <c r="B137" s="29"/>
      <c r="C137" s="29"/>
      <c r="D137" s="29"/>
      <c r="E137" s="29"/>
      <c r="F137" s="29"/>
      <c r="G137" s="29"/>
      <c r="H137" s="29"/>
      <c r="I137" s="29"/>
      <c r="J137" s="29"/>
      <c r="K137" s="29"/>
      <c r="L137" s="29"/>
      <c r="M137" s="29"/>
      <c r="N137" s="29"/>
      <c r="O137" s="29"/>
      <c r="P137" s="131"/>
      <c r="Q137" s="89"/>
      <c r="R137" s="89"/>
    </row>
    <row r="138" spans="1:18" ht="18" customHeight="1" x14ac:dyDescent="0.2">
      <c r="A138" s="408"/>
      <c r="B138" s="29"/>
      <c r="C138" s="397" t="s">
        <v>659</v>
      </c>
      <c r="D138" s="397" t="s">
        <v>660</v>
      </c>
      <c r="E138" s="397" t="s">
        <v>661</v>
      </c>
      <c r="F138" s="397" t="s">
        <v>662</v>
      </c>
      <c r="G138" s="397" t="s">
        <v>663</v>
      </c>
      <c r="H138" s="397" t="s">
        <v>664</v>
      </c>
      <c r="I138" s="397" t="s">
        <v>665</v>
      </c>
      <c r="J138" s="397" t="s">
        <v>666</v>
      </c>
      <c r="K138" s="397" t="s">
        <v>667</v>
      </c>
      <c r="L138" s="397" t="s">
        <v>668</v>
      </c>
      <c r="M138" s="397" t="s">
        <v>669</v>
      </c>
      <c r="N138" s="398" t="s">
        <v>670</v>
      </c>
      <c r="O138" s="150" t="s">
        <v>551</v>
      </c>
      <c r="P138" s="143"/>
    </row>
    <row r="139" spans="1:18" ht="18" customHeight="1" x14ac:dyDescent="0.2">
      <c r="A139" s="408"/>
      <c r="B139" s="432"/>
      <c r="C139" s="442"/>
      <c r="D139" s="442"/>
      <c r="E139" s="442"/>
      <c r="F139" s="442"/>
      <c r="G139" s="442"/>
      <c r="H139" s="442"/>
      <c r="I139" s="442"/>
      <c r="J139" s="442"/>
      <c r="K139" s="442"/>
      <c r="L139" s="442"/>
      <c r="M139" s="442"/>
      <c r="N139" s="443"/>
      <c r="O139" s="290">
        <f>SUM(C139:N139)</f>
        <v>0</v>
      </c>
      <c r="P139" s="143"/>
    </row>
    <row r="140" spans="1:18" ht="18" customHeight="1" thickBot="1" x14ac:dyDescent="0.25">
      <c r="A140" s="408"/>
      <c r="B140" s="432"/>
      <c r="C140" s="442"/>
      <c r="D140" s="442"/>
      <c r="E140" s="442"/>
      <c r="F140" s="442"/>
      <c r="G140" s="442"/>
      <c r="H140" s="442"/>
      <c r="I140" s="442"/>
      <c r="J140" s="442"/>
      <c r="K140" s="442"/>
      <c r="L140" s="442"/>
      <c r="M140" s="442"/>
      <c r="N140" s="443"/>
      <c r="O140" s="336">
        <f>SUM(C140:N140)</f>
        <v>0</v>
      </c>
      <c r="P140" s="143"/>
    </row>
    <row r="141" spans="1:18" ht="18" customHeight="1" thickBot="1" x14ac:dyDescent="0.25">
      <c r="A141" s="408"/>
      <c r="B141" s="39" t="s">
        <v>551</v>
      </c>
      <c r="C141" s="163">
        <f>SUM(C139:C140)</f>
        <v>0</v>
      </c>
      <c r="D141" s="163">
        <f t="shared" ref="D141:N141" si="10">SUM(D139:D140)</f>
        <v>0</v>
      </c>
      <c r="E141" s="163">
        <f t="shared" si="10"/>
        <v>0</v>
      </c>
      <c r="F141" s="163">
        <f t="shared" si="10"/>
        <v>0</v>
      </c>
      <c r="G141" s="163">
        <f t="shared" si="10"/>
        <v>0</v>
      </c>
      <c r="H141" s="163">
        <f t="shared" si="10"/>
        <v>0</v>
      </c>
      <c r="I141" s="163">
        <f t="shared" si="10"/>
        <v>0</v>
      </c>
      <c r="J141" s="163">
        <f t="shared" si="10"/>
        <v>0</v>
      </c>
      <c r="K141" s="163">
        <f t="shared" si="10"/>
        <v>0</v>
      </c>
      <c r="L141" s="163">
        <f t="shared" si="10"/>
        <v>0</v>
      </c>
      <c r="M141" s="163">
        <f t="shared" si="10"/>
        <v>0</v>
      </c>
      <c r="N141" s="163">
        <f t="shared" si="10"/>
        <v>0</v>
      </c>
      <c r="O141" s="293">
        <f>SUM(O139:O140)</f>
        <v>0</v>
      </c>
      <c r="P141" s="143"/>
    </row>
    <row r="142" spans="1:18" s="107" customFormat="1" ht="14.25" customHeight="1" x14ac:dyDescent="0.2">
      <c r="A142" s="108"/>
      <c r="B142" s="404" t="s">
        <v>933</v>
      </c>
      <c r="C142" s="29"/>
      <c r="D142" s="29"/>
      <c r="E142" s="29"/>
      <c r="F142" s="29"/>
      <c r="G142" s="29"/>
      <c r="H142" s="29"/>
      <c r="I142" s="29"/>
      <c r="J142" s="29"/>
      <c r="K142" s="29"/>
      <c r="L142" s="29"/>
      <c r="M142" s="29"/>
      <c r="N142" s="29"/>
      <c r="O142" s="29"/>
      <c r="P142" s="131"/>
      <c r="Q142" s="89"/>
      <c r="R142" s="89"/>
    </row>
    <row r="143" spans="1:18" s="107" customFormat="1" ht="12" customHeight="1" x14ac:dyDescent="0.2">
      <c r="A143" s="108"/>
      <c r="B143" s="449" t="s">
        <v>951</v>
      </c>
      <c r="C143" s="29"/>
      <c r="D143" s="29"/>
      <c r="E143" s="29"/>
      <c r="F143" s="29"/>
      <c r="G143" s="29"/>
      <c r="H143" s="29"/>
      <c r="I143" s="29"/>
      <c r="J143" s="29"/>
      <c r="K143" s="29"/>
      <c r="L143" s="29"/>
      <c r="M143" s="29"/>
      <c r="N143" s="29"/>
      <c r="O143" s="29"/>
      <c r="P143" s="131"/>
      <c r="Q143" s="89"/>
      <c r="R143" s="89"/>
    </row>
    <row r="144" spans="1:18" s="107" customFormat="1" ht="12" customHeight="1" thickBot="1" x14ac:dyDescent="0.25">
      <c r="A144" s="215"/>
      <c r="B144" s="257"/>
      <c r="C144" s="258"/>
      <c r="D144" s="258"/>
      <c r="E144" s="258"/>
      <c r="F144" s="258"/>
      <c r="G144" s="258"/>
      <c r="H144" s="258"/>
      <c r="I144" s="258"/>
      <c r="J144" s="258"/>
      <c r="K144" s="258"/>
      <c r="L144" s="258"/>
      <c r="M144" s="258"/>
      <c r="N144" s="258"/>
      <c r="O144" s="258"/>
      <c r="P144" s="259"/>
      <c r="Q144" s="89"/>
      <c r="R144" s="89"/>
    </row>
    <row r="145" spans="1:18" s="107" customFormat="1" ht="12" customHeight="1" x14ac:dyDescent="0.2">
      <c r="A145" s="280"/>
      <c r="B145" s="275"/>
      <c r="C145" s="278"/>
      <c r="D145" s="278"/>
      <c r="E145" s="278"/>
      <c r="F145" s="278"/>
      <c r="G145" s="278"/>
      <c r="H145" s="278"/>
      <c r="I145" s="278"/>
      <c r="J145" s="278"/>
      <c r="K145" s="278"/>
      <c r="L145" s="278"/>
      <c r="M145" s="278"/>
      <c r="N145" s="278"/>
      <c r="O145" s="278"/>
      <c r="P145" s="279"/>
      <c r="Q145" s="89"/>
      <c r="R145" s="89"/>
    </row>
    <row r="146" spans="1:18" s="107" customFormat="1" ht="24" customHeight="1" x14ac:dyDescent="0.2">
      <c r="A146" s="156" t="s">
        <v>3</v>
      </c>
      <c r="B146" s="155" t="s">
        <v>720</v>
      </c>
      <c r="C146" s="29"/>
      <c r="D146" s="29"/>
      <c r="E146" s="29"/>
      <c r="F146" s="29"/>
      <c r="G146" s="29"/>
      <c r="H146" s="29"/>
      <c r="I146" s="29"/>
      <c r="J146" s="29"/>
      <c r="K146" s="29"/>
      <c r="L146" s="29"/>
      <c r="M146" s="29"/>
      <c r="N146" s="29"/>
      <c r="O146" s="29"/>
      <c r="P146" s="131"/>
      <c r="Q146" s="89"/>
      <c r="R146" s="89"/>
    </row>
    <row r="147" spans="1:18" s="107" customFormat="1" ht="21" customHeight="1" x14ac:dyDescent="0.2">
      <c r="A147" s="108"/>
      <c r="B147" s="29"/>
      <c r="C147" s="397" t="s">
        <v>659</v>
      </c>
      <c r="D147" s="397" t="s">
        <v>660</v>
      </c>
      <c r="E147" s="397" t="s">
        <v>661</v>
      </c>
      <c r="F147" s="397" t="s">
        <v>662</v>
      </c>
      <c r="G147" s="397" t="s">
        <v>663</v>
      </c>
      <c r="H147" s="397" t="s">
        <v>664</v>
      </c>
      <c r="I147" s="397" t="s">
        <v>665</v>
      </c>
      <c r="J147" s="397" t="s">
        <v>666</v>
      </c>
      <c r="K147" s="397" t="s">
        <v>667</v>
      </c>
      <c r="L147" s="397" t="s">
        <v>668</v>
      </c>
      <c r="M147" s="397" t="s">
        <v>669</v>
      </c>
      <c r="N147" s="397" t="s">
        <v>670</v>
      </c>
      <c r="O147" s="29"/>
      <c r="P147" s="132"/>
      <c r="Q147" s="89"/>
      <c r="R147" s="89"/>
    </row>
    <row r="148" spans="1:18" s="107" customFormat="1" ht="18" customHeight="1" x14ac:dyDescent="0.2">
      <c r="A148" s="108"/>
      <c r="B148" s="152" t="s">
        <v>695</v>
      </c>
      <c r="C148" s="433">
        <v>1588</v>
      </c>
      <c r="D148" s="434">
        <v>1588</v>
      </c>
      <c r="E148" s="117">
        <v>1590</v>
      </c>
      <c r="F148" s="435">
        <v>1593</v>
      </c>
      <c r="G148" s="434">
        <v>1595</v>
      </c>
      <c r="H148" s="117">
        <v>1597</v>
      </c>
      <c r="I148" s="435">
        <v>1608</v>
      </c>
      <c r="J148" s="434">
        <v>1618</v>
      </c>
      <c r="K148" s="434">
        <v>1620</v>
      </c>
      <c r="L148" s="117">
        <v>1620</v>
      </c>
      <c r="M148" s="435">
        <v>1622</v>
      </c>
      <c r="N148" s="117">
        <v>1620</v>
      </c>
      <c r="O148" s="29"/>
      <c r="P148" s="114"/>
      <c r="Q148" s="89"/>
      <c r="R148" s="89"/>
    </row>
    <row r="149" spans="1:18" ht="18" customHeight="1" x14ac:dyDescent="0.2">
      <c r="A149" s="108"/>
      <c r="B149" s="152" t="s">
        <v>696</v>
      </c>
      <c r="C149" s="433">
        <v>1697</v>
      </c>
      <c r="D149" s="434">
        <v>1689</v>
      </c>
      <c r="E149" s="117">
        <v>1691</v>
      </c>
      <c r="F149" s="435">
        <v>1691</v>
      </c>
      <c r="G149" s="434">
        <v>1696</v>
      </c>
      <c r="H149" s="117">
        <v>1697</v>
      </c>
      <c r="I149" s="435">
        <v>1698</v>
      </c>
      <c r="J149" s="434">
        <v>1700</v>
      </c>
      <c r="K149" s="434">
        <v>1703</v>
      </c>
      <c r="L149" s="117">
        <v>1709</v>
      </c>
      <c r="M149" s="435">
        <v>1714</v>
      </c>
      <c r="N149" s="117">
        <v>1717</v>
      </c>
      <c r="O149" s="29"/>
      <c r="P149" s="114"/>
    </row>
    <row r="150" spans="1:18" ht="18" customHeight="1" x14ac:dyDescent="0.2">
      <c r="A150" s="108"/>
      <c r="B150" s="153" t="s">
        <v>697</v>
      </c>
      <c r="C150" s="433">
        <v>282</v>
      </c>
      <c r="D150" s="434">
        <v>282</v>
      </c>
      <c r="E150" s="117">
        <v>283</v>
      </c>
      <c r="F150" s="435">
        <v>283</v>
      </c>
      <c r="G150" s="434">
        <v>282</v>
      </c>
      <c r="H150" s="117">
        <v>282</v>
      </c>
      <c r="I150" s="435">
        <v>282</v>
      </c>
      <c r="J150" s="434">
        <v>282</v>
      </c>
      <c r="K150" s="434">
        <v>282</v>
      </c>
      <c r="L150" s="117">
        <v>282</v>
      </c>
      <c r="M150" s="435">
        <v>285</v>
      </c>
      <c r="N150" s="117">
        <v>290</v>
      </c>
      <c r="O150" s="29"/>
      <c r="P150" s="114"/>
    </row>
    <row r="151" spans="1:18" ht="18" customHeight="1" x14ac:dyDescent="0.2">
      <c r="A151" s="108"/>
      <c r="B151" s="153" t="s">
        <v>698</v>
      </c>
      <c r="C151" s="433">
        <v>57</v>
      </c>
      <c r="D151" s="434">
        <v>57</v>
      </c>
      <c r="E151" s="117">
        <v>58</v>
      </c>
      <c r="F151" s="435">
        <v>58</v>
      </c>
      <c r="G151" s="434">
        <v>58</v>
      </c>
      <c r="H151" s="117">
        <v>58</v>
      </c>
      <c r="I151" s="435">
        <v>58</v>
      </c>
      <c r="J151" s="434">
        <v>58</v>
      </c>
      <c r="K151" s="434">
        <v>59</v>
      </c>
      <c r="L151" s="117">
        <v>60</v>
      </c>
      <c r="M151" s="435">
        <v>60</v>
      </c>
      <c r="N151" s="117">
        <v>62</v>
      </c>
      <c r="O151" s="29"/>
      <c r="P151" s="114"/>
    </row>
    <row r="152" spans="1:18" ht="18" customHeight="1" x14ac:dyDescent="0.2">
      <c r="A152" s="108"/>
      <c r="B152" s="152" t="s">
        <v>699</v>
      </c>
      <c r="C152" s="433">
        <v>34</v>
      </c>
      <c r="D152" s="434">
        <v>34</v>
      </c>
      <c r="E152" s="117">
        <v>34</v>
      </c>
      <c r="F152" s="435">
        <v>34</v>
      </c>
      <c r="G152" s="434">
        <v>34</v>
      </c>
      <c r="H152" s="117">
        <v>34</v>
      </c>
      <c r="I152" s="435">
        <v>34</v>
      </c>
      <c r="J152" s="434">
        <v>34</v>
      </c>
      <c r="K152" s="434">
        <v>34</v>
      </c>
      <c r="L152" s="117">
        <v>34</v>
      </c>
      <c r="M152" s="435">
        <v>34</v>
      </c>
      <c r="N152" s="117">
        <v>34</v>
      </c>
      <c r="O152" s="29"/>
      <c r="P152" s="114"/>
    </row>
    <row r="153" spans="1:18" ht="18" customHeight="1" x14ac:dyDescent="0.2">
      <c r="A153" s="108"/>
      <c r="B153" s="153" t="s">
        <v>700</v>
      </c>
      <c r="C153" s="433">
        <v>3</v>
      </c>
      <c r="D153" s="434">
        <v>3</v>
      </c>
      <c r="E153" s="117">
        <v>3</v>
      </c>
      <c r="F153" s="435">
        <v>3</v>
      </c>
      <c r="G153" s="434">
        <v>3</v>
      </c>
      <c r="H153" s="117">
        <v>3</v>
      </c>
      <c r="I153" s="435">
        <v>3</v>
      </c>
      <c r="J153" s="434">
        <v>3</v>
      </c>
      <c r="K153" s="434">
        <v>3</v>
      </c>
      <c r="L153" s="117">
        <v>3</v>
      </c>
      <c r="M153" s="435">
        <v>3</v>
      </c>
      <c r="N153" s="117">
        <v>3</v>
      </c>
      <c r="O153" s="29"/>
      <c r="P153" s="114"/>
    </row>
    <row r="154" spans="1:18" ht="18" customHeight="1" x14ac:dyDescent="0.2">
      <c r="A154" s="36"/>
      <c r="B154" s="153" t="s">
        <v>701</v>
      </c>
      <c r="C154" s="433">
        <v>2</v>
      </c>
      <c r="D154" s="434">
        <v>2</v>
      </c>
      <c r="E154" s="117">
        <v>2</v>
      </c>
      <c r="F154" s="435">
        <v>2</v>
      </c>
      <c r="G154" s="434">
        <v>2</v>
      </c>
      <c r="H154" s="117">
        <v>2</v>
      </c>
      <c r="I154" s="435">
        <v>2</v>
      </c>
      <c r="J154" s="434">
        <v>2</v>
      </c>
      <c r="K154" s="434">
        <v>2</v>
      </c>
      <c r="L154" s="117">
        <v>2</v>
      </c>
      <c r="M154" s="435">
        <v>2</v>
      </c>
      <c r="N154" s="117">
        <v>2</v>
      </c>
      <c r="O154" s="29"/>
      <c r="P154" s="114"/>
      <c r="Q154" s="107"/>
      <c r="R154" s="107"/>
    </row>
    <row r="155" spans="1:18" ht="18" customHeight="1" x14ac:dyDescent="0.2">
      <c r="A155" s="108"/>
      <c r="B155" s="152" t="s">
        <v>702</v>
      </c>
      <c r="C155" s="433">
        <v>1</v>
      </c>
      <c r="D155" s="434">
        <v>1</v>
      </c>
      <c r="E155" s="117">
        <v>1</v>
      </c>
      <c r="F155" s="435">
        <v>1</v>
      </c>
      <c r="G155" s="434">
        <v>1</v>
      </c>
      <c r="H155" s="117">
        <v>1</v>
      </c>
      <c r="I155" s="435">
        <v>1</v>
      </c>
      <c r="J155" s="434">
        <v>1</v>
      </c>
      <c r="K155" s="434">
        <v>1</v>
      </c>
      <c r="L155" s="117">
        <v>1</v>
      </c>
      <c r="M155" s="435">
        <v>1</v>
      </c>
      <c r="N155" s="117">
        <v>1</v>
      </c>
      <c r="O155" s="29"/>
      <c r="P155" s="114"/>
      <c r="Q155" s="107"/>
      <c r="R155" s="107"/>
    </row>
    <row r="156" spans="1:18" ht="18" customHeight="1" x14ac:dyDescent="0.2">
      <c r="A156" s="108"/>
      <c r="B156" s="152" t="s">
        <v>703</v>
      </c>
      <c r="C156" s="433"/>
      <c r="D156" s="434"/>
      <c r="E156" s="117"/>
      <c r="F156" s="435"/>
      <c r="G156" s="434"/>
      <c r="H156" s="117"/>
      <c r="I156" s="435"/>
      <c r="J156" s="434"/>
      <c r="K156" s="434"/>
      <c r="L156" s="117"/>
      <c r="M156" s="435"/>
      <c r="N156" s="117"/>
      <c r="O156" s="29"/>
      <c r="P156" s="114"/>
      <c r="Q156" s="107"/>
      <c r="R156" s="107"/>
    </row>
    <row r="157" spans="1:18" ht="18" customHeight="1" x14ac:dyDescent="0.2">
      <c r="A157" s="108"/>
      <c r="B157" s="153" t="s">
        <v>704</v>
      </c>
      <c r="C157" s="433"/>
      <c r="D157" s="434"/>
      <c r="E157" s="117"/>
      <c r="F157" s="435"/>
      <c r="G157" s="434"/>
      <c r="H157" s="117"/>
      <c r="I157" s="435"/>
      <c r="J157" s="434"/>
      <c r="K157" s="434"/>
      <c r="L157" s="117"/>
      <c r="M157" s="435"/>
      <c r="N157" s="117"/>
      <c r="O157" s="29"/>
      <c r="P157" s="114"/>
      <c r="Q157" s="107"/>
      <c r="R157" s="107"/>
    </row>
    <row r="158" spans="1:18" ht="18" customHeight="1" x14ac:dyDescent="0.2">
      <c r="A158" s="108"/>
      <c r="B158" s="153" t="s">
        <v>705</v>
      </c>
      <c r="C158" s="433"/>
      <c r="D158" s="434"/>
      <c r="E158" s="117"/>
      <c r="F158" s="435"/>
      <c r="G158" s="434"/>
      <c r="H158" s="117"/>
      <c r="I158" s="435"/>
      <c r="J158" s="434"/>
      <c r="K158" s="434"/>
      <c r="L158" s="117"/>
      <c r="M158" s="435"/>
      <c r="N158" s="117"/>
      <c r="O158" s="29"/>
      <c r="P158" s="114"/>
      <c r="Q158" s="107"/>
      <c r="R158" s="107"/>
    </row>
    <row r="159" spans="1:18" ht="18" customHeight="1" thickBot="1" x14ac:dyDescent="0.25">
      <c r="A159" s="36"/>
      <c r="B159" s="153" t="s">
        <v>706</v>
      </c>
      <c r="C159" s="444"/>
      <c r="D159" s="445"/>
      <c r="E159" s="446"/>
      <c r="F159" s="446"/>
      <c r="G159" s="445"/>
      <c r="H159" s="446"/>
      <c r="I159" s="446"/>
      <c r="J159" s="445"/>
      <c r="K159" s="445"/>
      <c r="L159" s="446"/>
      <c r="M159" s="447"/>
      <c r="N159" s="446"/>
      <c r="O159" s="29"/>
      <c r="P159" s="114"/>
      <c r="Q159" s="107"/>
      <c r="R159" s="107"/>
    </row>
    <row r="160" spans="1:18" ht="18" customHeight="1" thickBot="1" x14ac:dyDescent="0.25">
      <c r="A160" s="36"/>
      <c r="B160" s="39" t="s">
        <v>551</v>
      </c>
      <c r="C160" s="68">
        <f>SUM(C148:C159)</f>
        <v>3664</v>
      </c>
      <c r="D160" s="69">
        <f t="shared" ref="D160:M160" si="11">SUM(D148:D159)</f>
        <v>3656</v>
      </c>
      <c r="E160" s="70">
        <f t="shared" si="11"/>
        <v>3662</v>
      </c>
      <c r="F160" s="70">
        <f t="shared" si="11"/>
        <v>3665</v>
      </c>
      <c r="G160" s="72">
        <f t="shared" si="11"/>
        <v>3671</v>
      </c>
      <c r="H160" s="69">
        <f t="shared" si="11"/>
        <v>3674</v>
      </c>
      <c r="I160" s="70">
        <f t="shared" si="11"/>
        <v>3686</v>
      </c>
      <c r="J160" s="70">
        <f t="shared" si="11"/>
        <v>3698</v>
      </c>
      <c r="K160" s="72">
        <f t="shared" si="11"/>
        <v>3704</v>
      </c>
      <c r="L160" s="69">
        <f t="shared" si="11"/>
        <v>3711</v>
      </c>
      <c r="M160" s="70">
        <f t="shared" si="11"/>
        <v>3721</v>
      </c>
      <c r="N160" s="71">
        <f>SUM(N148:N159)</f>
        <v>3729</v>
      </c>
      <c r="O160" s="29"/>
      <c r="P160" s="114"/>
    </row>
    <row r="161" spans="1:18" x14ac:dyDescent="0.2">
      <c r="A161" s="135"/>
      <c r="B161" s="449"/>
      <c r="C161" s="34"/>
      <c r="D161" s="32"/>
      <c r="E161" s="136"/>
      <c r="F161" s="128"/>
      <c r="G161" s="32"/>
      <c r="H161" s="136"/>
      <c r="I161" s="128"/>
      <c r="J161" s="34"/>
      <c r="K161" s="32"/>
      <c r="L161" s="136"/>
      <c r="M161" s="136"/>
      <c r="N161" s="128"/>
      <c r="O161" s="128"/>
      <c r="P161" s="114"/>
      <c r="Q161" s="107"/>
      <c r="R161" s="107"/>
    </row>
    <row r="162" spans="1:18" ht="24" customHeight="1" thickBot="1" x14ac:dyDescent="0.25">
      <c r="A162" s="154" t="s">
        <v>4</v>
      </c>
      <c r="B162" s="155" t="s">
        <v>780</v>
      </c>
      <c r="C162" s="137"/>
      <c r="D162" s="32"/>
      <c r="E162" s="136"/>
      <c r="F162" s="128"/>
      <c r="G162" s="32"/>
      <c r="H162" s="136"/>
      <c r="I162" s="128"/>
      <c r="J162" s="137"/>
      <c r="K162" s="32"/>
      <c r="L162" s="136"/>
      <c r="M162" s="136"/>
      <c r="N162" s="128"/>
      <c r="O162" s="128"/>
      <c r="P162" s="114"/>
      <c r="Q162" s="107"/>
      <c r="R162" s="107"/>
    </row>
    <row r="163" spans="1:18" ht="20.25" customHeight="1" x14ac:dyDescent="0.2">
      <c r="A163" s="108"/>
      <c r="B163" s="29"/>
      <c r="C163" s="397" t="s">
        <v>659</v>
      </c>
      <c r="D163" s="397" t="s">
        <v>660</v>
      </c>
      <c r="E163" s="397" t="s">
        <v>661</v>
      </c>
      <c r="F163" s="397" t="s">
        <v>662</v>
      </c>
      <c r="G163" s="397" t="s">
        <v>663</v>
      </c>
      <c r="H163" s="397" t="s">
        <v>664</v>
      </c>
      <c r="I163" s="397" t="s">
        <v>665</v>
      </c>
      <c r="J163" s="397" t="s">
        <v>666</v>
      </c>
      <c r="K163" s="397" t="s">
        <v>667</v>
      </c>
      <c r="L163" s="397" t="s">
        <v>668</v>
      </c>
      <c r="M163" s="397" t="s">
        <v>669</v>
      </c>
      <c r="N163" s="398" t="s">
        <v>670</v>
      </c>
      <c r="O163" s="150" t="s">
        <v>551</v>
      </c>
      <c r="P163" s="114"/>
      <c r="Q163" s="107"/>
      <c r="R163" s="107"/>
    </row>
    <row r="164" spans="1:18" ht="18" customHeight="1" x14ac:dyDescent="0.2">
      <c r="A164" s="108"/>
      <c r="B164" s="152" t="s">
        <v>695</v>
      </c>
      <c r="C164" s="433">
        <v>669458</v>
      </c>
      <c r="D164" s="434">
        <v>442286</v>
      </c>
      <c r="E164" s="117">
        <v>80043</v>
      </c>
      <c r="F164" s="435">
        <v>390276</v>
      </c>
      <c r="G164" s="434">
        <v>378639</v>
      </c>
      <c r="H164" s="117">
        <v>121037</v>
      </c>
      <c r="I164" s="435">
        <v>189321</v>
      </c>
      <c r="J164" s="434">
        <v>162997</v>
      </c>
      <c r="K164" s="434">
        <v>271123</v>
      </c>
      <c r="L164" s="117">
        <v>240402</v>
      </c>
      <c r="M164" s="435">
        <v>406195</v>
      </c>
      <c r="N164" s="440">
        <v>1070836</v>
      </c>
      <c r="O164" s="133">
        <f>SUM(C164:N164)</f>
        <v>4422613</v>
      </c>
      <c r="P164" s="114"/>
      <c r="Q164" s="107"/>
      <c r="R164" s="107"/>
    </row>
    <row r="165" spans="1:18" ht="18" customHeight="1" x14ac:dyDescent="0.2">
      <c r="A165" s="108"/>
      <c r="B165" s="152" t="s">
        <v>696</v>
      </c>
      <c r="C165" s="433">
        <v>4320441</v>
      </c>
      <c r="D165" s="434">
        <v>2784211</v>
      </c>
      <c r="E165" s="117">
        <v>1939624</v>
      </c>
      <c r="F165" s="435">
        <v>1675465</v>
      </c>
      <c r="G165" s="434">
        <v>1369554</v>
      </c>
      <c r="H165" s="117">
        <v>671443</v>
      </c>
      <c r="I165" s="435">
        <v>469752</v>
      </c>
      <c r="J165" s="434">
        <v>409805</v>
      </c>
      <c r="K165" s="434">
        <v>522011</v>
      </c>
      <c r="L165" s="117">
        <v>1480268</v>
      </c>
      <c r="M165" s="435">
        <v>2413989</v>
      </c>
      <c r="N165" s="440">
        <v>3352889</v>
      </c>
      <c r="O165" s="133">
        <f t="shared" ref="O165:O175" si="12">SUM(C165:N165)</f>
        <v>21409452</v>
      </c>
      <c r="P165" s="114"/>
      <c r="Q165" s="107"/>
      <c r="R165" s="107"/>
    </row>
    <row r="166" spans="1:18" ht="18" customHeight="1" x14ac:dyDescent="0.2">
      <c r="A166" s="108"/>
      <c r="B166" s="153" t="s">
        <v>697</v>
      </c>
      <c r="C166" s="433">
        <v>1871782</v>
      </c>
      <c r="D166" s="434">
        <v>1309274</v>
      </c>
      <c r="E166" s="117">
        <v>888419</v>
      </c>
      <c r="F166" s="435">
        <v>700018</v>
      </c>
      <c r="G166" s="434">
        <v>665407</v>
      </c>
      <c r="H166" s="117">
        <v>138786</v>
      </c>
      <c r="I166" s="435">
        <v>160973</v>
      </c>
      <c r="J166" s="434">
        <v>133828</v>
      </c>
      <c r="K166" s="434">
        <v>181548</v>
      </c>
      <c r="L166" s="117">
        <v>721322</v>
      </c>
      <c r="M166" s="435">
        <v>1107108</v>
      </c>
      <c r="N166" s="440">
        <v>1505228</v>
      </c>
      <c r="O166" s="133">
        <f t="shared" si="12"/>
        <v>9383693</v>
      </c>
      <c r="P166" s="114"/>
      <c r="Q166" s="107"/>
      <c r="R166" s="107"/>
    </row>
    <row r="167" spans="1:18" ht="18" customHeight="1" x14ac:dyDescent="0.2">
      <c r="A167" s="108"/>
      <c r="B167" s="153" t="s">
        <v>698</v>
      </c>
      <c r="C167" s="433">
        <v>790553</v>
      </c>
      <c r="D167" s="434">
        <v>635131</v>
      </c>
      <c r="E167" s="117">
        <v>418036</v>
      </c>
      <c r="F167" s="435">
        <v>358893</v>
      </c>
      <c r="G167" s="434">
        <v>263861</v>
      </c>
      <c r="H167" s="117">
        <v>153775</v>
      </c>
      <c r="I167" s="435">
        <v>143732</v>
      </c>
      <c r="J167" s="434">
        <v>112429</v>
      </c>
      <c r="K167" s="434">
        <v>123778</v>
      </c>
      <c r="L167" s="117">
        <v>239282</v>
      </c>
      <c r="M167" s="435">
        <v>386009</v>
      </c>
      <c r="N167" s="440">
        <v>602811</v>
      </c>
      <c r="O167" s="133">
        <f t="shared" si="12"/>
        <v>4228290</v>
      </c>
      <c r="P167" s="114"/>
    </row>
    <row r="168" spans="1:18" ht="18" customHeight="1" x14ac:dyDescent="0.2">
      <c r="A168" s="108"/>
      <c r="B168" s="152" t="s">
        <v>699</v>
      </c>
      <c r="C168" s="433">
        <v>1698021</v>
      </c>
      <c r="D168" s="434">
        <v>948008</v>
      </c>
      <c r="E168" s="117">
        <v>824478</v>
      </c>
      <c r="F168" s="435">
        <v>540967</v>
      </c>
      <c r="G168" s="434">
        <v>438724</v>
      </c>
      <c r="H168" s="117">
        <v>139145</v>
      </c>
      <c r="I168" s="435">
        <v>134781</v>
      </c>
      <c r="J168" s="434">
        <v>149510</v>
      </c>
      <c r="K168" s="434">
        <v>175117</v>
      </c>
      <c r="L168" s="117">
        <v>482155</v>
      </c>
      <c r="M168" s="435">
        <v>718089</v>
      </c>
      <c r="N168" s="440">
        <v>1013731</v>
      </c>
      <c r="O168" s="133">
        <f t="shared" si="12"/>
        <v>7262726</v>
      </c>
      <c r="P168" s="114"/>
    </row>
    <row r="169" spans="1:18" ht="18" customHeight="1" x14ac:dyDescent="0.2">
      <c r="A169" s="108"/>
      <c r="B169" s="153" t="s">
        <v>700</v>
      </c>
      <c r="C169" s="433">
        <v>208656</v>
      </c>
      <c r="D169" s="434">
        <v>418287</v>
      </c>
      <c r="E169" s="117">
        <v>290946</v>
      </c>
      <c r="F169" s="435">
        <v>274696</v>
      </c>
      <c r="G169" s="434">
        <v>312437</v>
      </c>
      <c r="H169" s="117">
        <v>238798</v>
      </c>
      <c r="I169" s="435">
        <v>289941</v>
      </c>
      <c r="J169" s="434">
        <v>284834</v>
      </c>
      <c r="K169" s="434">
        <v>243597</v>
      </c>
      <c r="L169" s="117">
        <v>284543</v>
      </c>
      <c r="M169" s="435">
        <v>361875</v>
      </c>
      <c r="N169" s="440">
        <v>306462</v>
      </c>
      <c r="O169" s="133">
        <f t="shared" si="12"/>
        <v>3515072</v>
      </c>
      <c r="P169" s="114"/>
    </row>
    <row r="170" spans="1:18" ht="18" customHeight="1" x14ac:dyDescent="0.2">
      <c r="A170" s="108"/>
      <c r="B170" s="153" t="s">
        <v>701</v>
      </c>
      <c r="C170" s="433">
        <v>456366</v>
      </c>
      <c r="D170" s="434">
        <v>483438</v>
      </c>
      <c r="E170" s="117">
        <v>470397</v>
      </c>
      <c r="F170" s="435">
        <v>404712</v>
      </c>
      <c r="G170" s="434">
        <v>487325</v>
      </c>
      <c r="H170" s="117">
        <v>356518</v>
      </c>
      <c r="I170" s="435">
        <v>387436</v>
      </c>
      <c r="J170" s="434">
        <v>436853</v>
      </c>
      <c r="K170" s="434">
        <v>354967</v>
      </c>
      <c r="L170" s="117">
        <v>409677</v>
      </c>
      <c r="M170" s="435">
        <v>486890</v>
      </c>
      <c r="N170" s="440">
        <v>460797</v>
      </c>
      <c r="O170" s="133">
        <f t="shared" si="12"/>
        <v>5195376</v>
      </c>
      <c r="P170" s="114"/>
    </row>
    <row r="171" spans="1:18" ht="18" customHeight="1" x14ac:dyDescent="0.2">
      <c r="A171" s="108"/>
      <c r="B171" s="152" t="s">
        <v>702</v>
      </c>
      <c r="C171" s="433">
        <v>423655</v>
      </c>
      <c r="D171" s="434">
        <v>394908</v>
      </c>
      <c r="E171" s="117">
        <v>442383</v>
      </c>
      <c r="F171" s="435">
        <v>473340</v>
      </c>
      <c r="G171" s="434">
        <v>493441</v>
      </c>
      <c r="H171" s="117">
        <v>446368</v>
      </c>
      <c r="I171" s="435">
        <v>501562</v>
      </c>
      <c r="J171" s="434">
        <v>507155</v>
      </c>
      <c r="K171" s="434">
        <v>401899</v>
      </c>
      <c r="L171" s="117">
        <v>481470</v>
      </c>
      <c r="M171" s="435">
        <v>409651</v>
      </c>
      <c r="N171" s="440">
        <v>450953</v>
      </c>
      <c r="O171" s="133">
        <f t="shared" si="12"/>
        <v>5426785</v>
      </c>
      <c r="P171" s="114"/>
    </row>
    <row r="172" spans="1:18" ht="18" customHeight="1" x14ac:dyDescent="0.2">
      <c r="A172" s="108"/>
      <c r="B172" s="152" t="s">
        <v>703</v>
      </c>
      <c r="C172" s="433"/>
      <c r="D172" s="434"/>
      <c r="E172" s="117"/>
      <c r="F172" s="435"/>
      <c r="G172" s="434"/>
      <c r="H172" s="117"/>
      <c r="I172" s="435"/>
      <c r="J172" s="434"/>
      <c r="K172" s="434"/>
      <c r="L172" s="117"/>
      <c r="M172" s="435"/>
      <c r="N172" s="440"/>
      <c r="O172" s="133">
        <f t="shared" si="12"/>
        <v>0</v>
      </c>
      <c r="P172" s="114"/>
    </row>
    <row r="173" spans="1:18" ht="18" customHeight="1" x14ac:dyDescent="0.2">
      <c r="A173" s="108"/>
      <c r="B173" s="153" t="s">
        <v>704</v>
      </c>
      <c r="C173" s="433"/>
      <c r="D173" s="434"/>
      <c r="E173" s="117"/>
      <c r="F173" s="435"/>
      <c r="G173" s="434"/>
      <c r="H173" s="117"/>
      <c r="I173" s="435"/>
      <c r="J173" s="434"/>
      <c r="K173" s="434"/>
      <c r="L173" s="117"/>
      <c r="M173" s="435"/>
      <c r="N173" s="440"/>
      <c r="O173" s="133">
        <f t="shared" si="12"/>
        <v>0</v>
      </c>
      <c r="P173" s="114"/>
    </row>
    <row r="174" spans="1:18" ht="18" customHeight="1" x14ac:dyDescent="0.2">
      <c r="A174" s="108"/>
      <c r="B174" s="153" t="s">
        <v>705</v>
      </c>
      <c r="C174" s="433"/>
      <c r="D174" s="434"/>
      <c r="E174" s="117"/>
      <c r="F174" s="435"/>
      <c r="G174" s="434"/>
      <c r="H174" s="117"/>
      <c r="I174" s="435"/>
      <c r="J174" s="434"/>
      <c r="K174" s="434"/>
      <c r="L174" s="117"/>
      <c r="M174" s="435"/>
      <c r="N174" s="440"/>
      <c r="O174" s="133">
        <f t="shared" si="12"/>
        <v>0</v>
      </c>
      <c r="P174" s="114"/>
    </row>
    <row r="175" spans="1:18" ht="18" customHeight="1" thickBot="1" x14ac:dyDescent="0.25">
      <c r="A175" s="108"/>
      <c r="B175" s="153" t="s">
        <v>706</v>
      </c>
      <c r="C175" s="444"/>
      <c r="D175" s="445"/>
      <c r="E175" s="446"/>
      <c r="F175" s="446"/>
      <c r="G175" s="445"/>
      <c r="H175" s="446"/>
      <c r="I175" s="446"/>
      <c r="J175" s="445"/>
      <c r="K175" s="445"/>
      <c r="L175" s="446"/>
      <c r="M175" s="447"/>
      <c r="N175" s="448"/>
      <c r="O175" s="134">
        <f t="shared" si="12"/>
        <v>0</v>
      </c>
      <c r="P175" s="114"/>
    </row>
    <row r="176" spans="1:18" ht="18" customHeight="1" thickBot="1" x14ac:dyDescent="0.25">
      <c r="A176" s="36"/>
      <c r="B176" s="39" t="s">
        <v>551</v>
      </c>
      <c r="C176" s="68">
        <f>SUM(C164:C175)</f>
        <v>10438932</v>
      </c>
      <c r="D176" s="69">
        <f t="shared" ref="D176:M176" si="13">SUM(D164:D175)</f>
        <v>7415543</v>
      </c>
      <c r="E176" s="70">
        <f t="shared" si="13"/>
        <v>5354326</v>
      </c>
      <c r="F176" s="70">
        <f t="shared" si="13"/>
        <v>4818367</v>
      </c>
      <c r="G176" s="72">
        <f t="shared" si="13"/>
        <v>4409388</v>
      </c>
      <c r="H176" s="69">
        <f t="shared" si="13"/>
        <v>2265870</v>
      </c>
      <c r="I176" s="70">
        <f t="shared" si="13"/>
        <v>2277498</v>
      </c>
      <c r="J176" s="70">
        <f t="shared" si="13"/>
        <v>2197411</v>
      </c>
      <c r="K176" s="72">
        <f t="shared" si="13"/>
        <v>2274040</v>
      </c>
      <c r="L176" s="69">
        <f t="shared" si="13"/>
        <v>4339119</v>
      </c>
      <c r="M176" s="70">
        <f t="shared" si="13"/>
        <v>6289806</v>
      </c>
      <c r="N176" s="71">
        <f>SUM(N164:N175)</f>
        <v>8763707</v>
      </c>
      <c r="O176" s="71">
        <f>SUM(O164:O175)</f>
        <v>60844007</v>
      </c>
      <c r="P176" s="114"/>
      <c r="Q176" s="348" t="b">
        <f>+IF(O176=O93+O141,TRUE,FALSE)</f>
        <v>1</v>
      </c>
    </row>
    <row r="177" spans="1:16" ht="13.5" thickBot="1" x14ac:dyDescent="0.25">
      <c r="A177" s="215"/>
      <c r="B177" s="38"/>
      <c r="C177" s="38"/>
      <c r="D177" s="38"/>
      <c r="E177" s="38"/>
      <c r="F177" s="38"/>
      <c r="G177" s="38"/>
      <c r="H177" s="38"/>
      <c r="I177" s="38"/>
      <c r="J177" s="38"/>
      <c r="K177" s="38"/>
      <c r="L177" s="38"/>
      <c r="M177" s="38"/>
      <c r="N177" s="38"/>
      <c r="O177" s="38"/>
      <c r="P177" s="124"/>
    </row>
    <row r="225" spans="1:18" s="107" customFormat="1" x14ac:dyDescent="0.2">
      <c r="A225" s="99"/>
      <c r="B225" s="89"/>
      <c r="C225" s="89"/>
      <c r="D225" s="89"/>
      <c r="E225" s="89"/>
      <c r="F225" s="89"/>
      <c r="G225" s="89"/>
      <c r="H225" s="89"/>
      <c r="I225" s="89"/>
      <c r="J225" s="89"/>
      <c r="K225" s="89"/>
      <c r="L225" s="89"/>
      <c r="M225" s="89"/>
      <c r="N225" s="89"/>
      <c r="O225" s="89"/>
      <c r="P225" s="89"/>
      <c r="Q225" s="89"/>
      <c r="R225" s="89"/>
    </row>
    <row r="242" spans="1:18" x14ac:dyDescent="0.2">
      <c r="A242" s="411"/>
      <c r="B242" s="107"/>
      <c r="C242" s="107"/>
      <c r="D242" s="107"/>
      <c r="E242" s="107"/>
      <c r="F242" s="107"/>
      <c r="G242" s="107"/>
      <c r="H242" s="107"/>
      <c r="I242" s="107"/>
      <c r="J242" s="107"/>
      <c r="K242" s="107"/>
      <c r="L242" s="107"/>
      <c r="M242" s="107"/>
      <c r="N242" s="107"/>
      <c r="O242" s="107"/>
      <c r="P242" s="107"/>
      <c r="Q242" s="107"/>
      <c r="R242" s="107"/>
    </row>
  </sheetData>
  <sheetProtection algorithmName="SHA-512" hashValue="DtDZKVOikWqbXq79/2XlKrcGrjI2sEP4VHaN7ECqSby07mCz65s6aEZuaQQaBW3yA0AjHMgEvrRIGGs1eKvn6g==" saltValue="HIZHzR91UF0MeGhC9j7WzQ==" spinCount="100000" sheet="1" objects="1" scenarios="1"/>
  <conditionalFormatting sqref="O176">
    <cfRule type="cellIs" dxfId="0" priority="1" operator="notEqual">
      <formula>$O$93+$O$140</formula>
    </cfRule>
  </conditionalFormatting>
  <pageMargins left="0.19685039370078741" right="0.19685039370078741" top="0.19685039370078741" bottom="0.19685039370078741" header="0.19685039370078741" footer="0.19685039370078741"/>
  <pageSetup paperSize="9" scale="56" fitToHeight="0" orientation="portrait" r:id="rId1"/>
  <headerFooter>
    <oddFooter>&amp;LHERA - Godišnje izvješće za 2019.&amp;RPRILOG IV</oddFooter>
  </headerFooter>
  <rowBreaks count="2" manualBreakCount="2">
    <brk id="68" max="16383" man="1"/>
    <brk id="144" max="16383" man="1"/>
  </rowBreaks>
  <colBreaks count="1" manualBreakCount="1">
    <brk id="1" max="107" man="1"/>
  </col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0000000}">
          <x14:formula1>
            <xm:f>OPSKRBLJIVAČI!$A$1:$A$47</xm:f>
          </x14:formula1>
          <xm:sqref>B5:B24 B30 B34:B40 B46:B65 B73:B92 B97 B101:B107 B113:B132 B139:B140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H149"/>
  <sheetViews>
    <sheetView zoomScaleNormal="100" zoomScaleSheetLayoutView="100" workbookViewId="0">
      <selection activeCell="K71" sqref="K71"/>
    </sheetView>
  </sheetViews>
  <sheetFormatPr defaultColWidth="9.140625" defaultRowHeight="12.75" outlineLevelRow="1" x14ac:dyDescent="0.2"/>
  <cols>
    <col min="1" max="1" width="2.85546875" style="99" customWidth="1"/>
    <col min="2" max="5" width="23.28515625" style="89" customWidth="1"/>
    <col min="6" max="6" width="2.28515625" style="89" customWidth="1"/>
    <col min="7" max="16384" width="9.140625" style="89"/>
  </cols>
  <sheetData>
    <row r="1" spans="1:8" s="107" customFormat="1" ht="20.25" customHeight="1" x14ac:dyDescent="0.2">
      <c r="A1" s="523" t="s">
        <v>911</v>
      </c>
      <c r="B1" s="524"/>
      <c r="C1" s="524"/>
      <c r="D1" s="524"/>
      <c r="E1" s="524"/>
      <c r="F1" s="305"/>
      <c r="G1" s="125"/>
    </row>
    <row r="2" spans="1:8" s="75" customFormat="1" ht="20.25" customHeight="1" x14ac:dyDescent="0.2">
      <c r="A2" s="644" t="s">
        <v>754</v>
      </c>
      <c r="B2" s="645"/>
      <c r="C2" s="645"/>
      <c r="D2" s="645"/>
      <c r="E2" s="306"/>
      <c r="F2" s="307"/>
      <c r="G2" s="17"/>
      <c r="H2" s="77"/>
    </row>
    <row r="3" spans="1:8" s="75" customFormat="1" ht="24" customHeight="1" outlineLevel="1" x14ac:dyDescent="0.2">
      <c r="A3" s="641" t="s">
        <v>748</v>
      </c>
      <c r="B3" s="642"/>
      <c r="C3" s="642"/>
      <c r="D3" s="642"/>
      <c r="E3" s="642"/>
      <c r="F3" s="307"/>
      <c r="G3" s="17"/>
      <c r="H3" s="77"/>
    </row>
    <row r="4" spans="1:8" s="75" customFormat="1" ht="25.5" customHeight="1" outlineLevel="1" x14ac:dyDescent="0.2">
      <c r="A4" s="407"/>
      <c r="B4" s="403" t="s">
        <v>734</v>
      </c>
      <c r="C4" s="646" t="s">
        <v>735</v>
      </c>
      <c r="D4" s="646"/>
      <c r="E4" s="646"/>
      <c r="F4" s="307"/>
      <c r="G4" s="17"/>
      <c r="H4" s="77"/>
    </row>
    <row r="5" spans="1:8" s="75" customFormat="1" ht="14.1" customHeight="1" outlineLevel="1" x14ac:dyDescent="0.2">
      <c r="A5" s="407"/>
      <c r="B5" s="236" t="s">
        <v>736</v>
      </c>
      <c r="C5" s="643" t="s">
        <v>972</v>
      </c>
      <c r="D5" s="643"/>
      <c r="E5" s="643"/>
      <c r="F5" s="307"/>
      <c r="G5" s="17"/>
      <c r="H5" s="77"/>
    </row>
    <row r="6" spans="1:8" s="75" customFormat="1" ht="14.1" customHeight="1" outlineLevel="1" x14ac:dyDescent="0.2">
      <c r="A6" s="407"/>
      <c r="B6" s="236" t="s">
        <v>737</v>
      </c>
      <c r="C6" s="643" t="s">
        <v>972</v>
      </c>
      <c r="D6" s="643"/>
      <c r="E6" s="643"/>
      <c r="F6" s="307"/>
      <c r="G6" s="17"/>
      <c r="H6" s="77"/>
    </row>
    <row r="7" spans="1:8" s="75" customFormat="1" ht="14.1" customHeight="1" outlineLevel="1" x14ac:dyDescent="0.2">
      <c r="A7" s="407"/>
      <c r="B7" s="236" t="s">
        <v>738</v>
      </c>
      <c r="C7" s="643"/>
      <c r="D7" s="643"/>
      <c r="E7" s="643"/>
      <c r="F7" s="307"/>
      <c r="G7" s="17"/>
      <c r="H7" s="77"/>
    </row>
    <row r="8" spans="1:8" s="75" customFormat="1" ht="14.1" customHeight="1" outlineLevel="1" x14ac:dyDescent="0.2">
      <c r="A8" s="407"/>
      <c r="B8" s="236" t="s">
        <v>739</v>
      </c>
      <c r="C8" s="643"/>
      <c r="D8" s="643"/>
      <c r="E8" s="643"/>
      <c r="F8" s="307"/>
      <c r="G8" s="17"/>
      <c r="H8" s="77"/>
    </row>
    <row r="9" spans="1:8" s="75" customFormat="1" ht="14.1" customHeight="1" outlineLevel="1" x14ac:dyDescent="0.2">
      <c r="A9" s="407"/>
      <c r="B9" s="236" t="s">
        <v>740</v>
      </c>
      <c r="C9" s="643" t="s">
        <v>972</v>
      </c>
      <c r="D9" s="643"/>
      <c r="E9" s="643"/>
      <c r="F9" s="307"/>
      <c r="G9" s="17"/>
      <c r="H9" s="77"/>
    </row>
    <row r="10" spans="1:8" s="75" customFormat="1" ht="14.1" customHeight="1" outlineLevel="1" x14ac:dyDescent="0.2">
      <c r="A10" s="407"/>
      <c r="B10" s="236" t="s">
        <v>741</v>
      </c>
      <c r="C10" s="643" t="s">
        <v>972</v>
      </c>
      <c r="D10" s="643"/>
      <c r="E10" s="643"/>
      <c r="F10" s="307"/>
      <c r="G10" s="17"/>
      <c r="H10" s="77"/>
    </row>
    <row r="11" spans="1:8" s="75" customFormat="1" ht="10.5" customHeight="1" outlineLevel="1" x14ac:dyDescent="0.2">
      <c r="A11" s="407"/>
      <c r="B11" s="196"/>
      <c r="C11" s="195"/>
      <c r="D11" s="306"/>
      <c r="E11" s="306"/>
      <c r="F11" s="307"/>
      <c r="G11" s="17"/>
      <c r="H11" s="77"/>
    </row>
    <row r="12" spans="1:8" s="75" customFormat="1" ht="22.5" customHeight="1" x14ac:dyDescent="0.2">
      <c r="A12" s="641" t="s">
        <v>756</v>
      </c>
      <c r="B12" s="642"/>
      <c r="C12" s="642"/>
      <c r="D12" s="642"/>
      <c r="E12" s="642"/>
      <c r="F12" s="307"/>
      <c r="G12" s="17"/>
      <c r="H12" s="77"/>
    </row>
    <row r="13" spans="1:8" s="75" customFormat="1" ht="14.1" customHeight="1" x14ac:dyDescent="0.2">
      <c r="A13" s="407"/>
      <c r="B13" s="639" t="s">
        <v>742</v>
      </c>
      <c r="C13" s="639"/>
      <c r="D13" s="308"/>
      <c r="E13" s="189">
        <v>1</v>
      </c>
      <c r="F13" s="307"/>
      <c r="G13" s="17"/>
      <c r="H13" s="77"/>
    </row>
    <row r="14" spans="1:8" s="75" customFormat="1" ht="14.1" customHeight="1" x14ac:dyDescent="0.2">
      <c r="A14" s="407"/>
      <c r="B14" s="83" t="s">
        <v>743</v>
      </c>
      <c r="C14" s="210"/>
      <c r="D14" s="308"/>
      <c r="E14" s="189">
        <v>0</v>
      </c>
      <c r="F14" s="307"/>
      <c r="G14" s="17"/>
      <c r="H14" s="77"/>
    </row>
    <row r="15" spans="1:8" s="75" customFormat="1" ht="14.1" customHeight="1" x14ac:dyDescent="0.2">
      <c r="A15" s="407"/>
      <c r="B15" s="83" t="s">
        <v>744</v>
      </c>
      <c r="C15" s="210"/>
      <c r="D15" s="308"/>
      <c r="E15" s="189">
        <v>0</v>
      </c>
      <c r="F15" s="307"/>
      <c r="G15" s="17"/>
      <c r="H15" s="77"/>
    </row>
    <row r="16" spans="1:8" s="75" customFormat="1" ht="14.1" customHeight="1" x14ac:dyDescent="0.2">
      <c r="A16" s="407"/>
      <c r="B16" s="83" t="s">
        <v>745</v>
      </c>
      <c r="C16" s="210"/>
      <c r="D16" s="308"/>
      <c r="E16" s="189">
        <v>0</v>
      </c>
      <c r="F16" s="307"/>
      <c r="G16" s="17"/>
      <c r="H16" s="77"/>
    </row>
    <row r="17" spans="1:8" s="75" customFormat="1" ht="14.1" customHeight="1" x14ac:dyDescent="0.2">
      <c r="A17" s="407"/>
      <c r="B17" s="83" t="s">
        <v>746</v>
      </c>
      <c r="C17" s="210"/>
      <c r="D17" s="308"/>
      <c r="E17" s="220">
        <f>SUM(E18:E20)</f>
        <v>0</v>
      </c>
      <c r="F17" s="307"/>
      <c r="G17" s="17"/>
      <c r="H17" s="77"/>
    </row>
    <row r="18" spans="1:8" s="75" customFormat="1" ht="14.1" customHeight="1" x14ac:dyDescent="0.2">
      <c r="A18" s="407"/>
      <c r="B18" s="211" t="s">
        <v>751</v>
      </c>
      <c r="C18" s="210"/>
      <c r="D18" s="308"/>
      <c r="E18" s="189">
        <v>0</v>
      </c>
      <c r="F18" s="307"/>
      <c r="G18" s="17"/>
      <c r="H18" s="77"/>
    </row>
    <row r="19" spans="1:8" s="75" customFormat="1" ht="14.1" customHeight="1" x14ac:dyDescent="0.2">
      <c r="A19" s="407"/>
      <c r="B19" s="211" t="s">
        <v>752</v>
      </c>
      <c r="C19" s="210"/>
      <c r="D19" s="308"/>
      <c r="E19" s="189">
        <v>0</v>
      </c>
      <c r="F19" s="307"/>
      <c r="G19" s="17"/>
      <c r="H19" s="77"/>
    </row>
    <row r="20" spans="1:8" s="75" customFormat="1" ht="14.1" customHeight="1" x14ac:dyDescent="0.2">
      <c r="A20" s="407"/>
      <c r="B20" s="211" t="s">
        <v>753</v>
      </c>
      <c r="C20" s="210"/>
      <c r="D20" s="308"/>
      <c r="E20" s="189">
        <v>0</v>
      </c>
      <c r="F20" s="307"/>
      <c r="G20" s="17"/>
      <c r="H20" s="77"/>
    </row>
    <row r="21" spans="1:8" s="75" customFormat="1" ht="14.1" customHeight="1" x14ac:dyDescent="0.2">
      <c r="A21" s="407"/>
      <c r="B21" s="83" t="s">
        <v>747</v>
      </c>
      <c r="C21" s="210"/>
      <c r="D21" s="308"/>
      <c r="E21" s="189">
        <v>0</v>
      </c>
      <c r="F21" s="307"/>
      <c r="G21" s="17"/>
      <c r="H21" s="77"/>
    </row>
    <row r="22" spans="1:8" s="75" customFormat="1" ht="18" customHeight="1" x14ac:dyDescent="0.2">
      <c r="A22" s="407"/>
      <c r="B22" s="196"/>
      <c r="C22" s="195"/>
      <c r="D22" s="195"/>
      <c r="E22" s="221"/>
      <c r="F22" s="307"/>
      <c r="G22" s="17"/>
      <c r="H22" s="77"/>
    </row>
    <row r="23" spans="1:8" s="75" customFormat="1" ht="18" customHeight="1" x14ac:dyDescent="0.2">
      <c r="A23" s="641" t="s">
        <v>749</v>
      </c>
      <c r="B23" s="642"/>
      <c r="C23" s="642"/>
      <c r="D23" s="642"/>
      <c r="E23" s="642"/>
      <c r="F23" s="307"/>
      <c r="G23" s="17"/>
      <c r="H23" s="77"/>
    </row>
    <row r="24" spans="1:8" s="75" customFormat="1" ht="14.1" customHeight="1" x14ac:dyDescent="0.2">
      <c r="A24" s="407"/>
      <c r="B24" s="639" t="s">
        <v>742</v>
      </c>
      <c r="C24" s="639"/>
      <c r="D24" s="306"/>
      <c r="E24" s="189">
        <v>0</v>
      </c>
      <c r="F24" s="307"/>
      <c r="G24" s="17"/>
      <c r="H24" s="77"/>
    </row>
    <row r="25" spans="1:8" s="75" customFormat="1" ht="14.1" customHeight="1" x14ac:dyDescent="0.2">
      <c r="A25" s="407"/>
      <c r="B25" s="83" t="s">
        <v>743</v>
      </c>
      <c r="C25" s="210"/>
      <c r="D25" s="306"/>
      <c r="E25" s="189">
        <v>0</v>
      </c>
      <c r="F25" s="307"/>
      <c r="G25" s="17"/>
      <c r="H25" s="77"/>
    </row>
    <row r="26" spans="1:8" s="75" customFormat="1" ht="14.1" customHeight="1" x14ac:dyDescent="0.2">
      <c r="A26" s="407"/>
      <c r="B26" s="83" t="s">
        <v>744</v>
      </c>
      <c r="C26" s="210"/>
      <c r="D26" s="306"/>
      <c r="E26" s="189">
        <v>0</v>
      </c>
      <c r="F26" s="307"/>
      <c r="G26" s="17"/>
      <c r="H26" s="77"/>
    </row>
    <row r="27" spans="1:8" s="75" customFormat="1" ht="14.1" customHeight="1" x14ac:dyDescent="0.2">
      <c r="A27" s="407"/>
      <c r="B27" s="83" t="s">
        <v>745</v>
      </c>
      <c r="C27" s="210"/>
      <c r="D27" s="306"/>
      <c r="E27" s="189">
        <v>0</v>
      </c>
      <c r="F27" s="307"/>
      <c r="G27" s="17"/>
      <c r="H27" s="77"/>
    </row>
    <row r="28" spans="1:8" s="75" customFormat="1" ht="14.1" customHeight="1" x14ac:dyDescent="0.2">
      <c r="A28" s="407"/>
      <c r="B28" s="83" t="s">
        <v>746</v>
      </c>
      <c r="C28" s="210"/>
      <c r="D28" s="306"/>
      <c r="E28" s="220">
        <f>SUM(E29:E31)</f>
        <v>0</v>
      </c>
      <c r="F28" s="307"/>
      <c r="G28" s="17"/>
      <c r="H28" s="77"/>
    </row>
    <row r="29" spans="1:8" s="75" customFormat="1" ht="14.1" customHeight="1" x14ac:dyDescent="0.2">
      <c r="A29" s="407"/>
      <c r="B29" s="211" t="s">
        <v>751</v>
      </c>
      <c r="C29" s="210"/>
      <c r="D29" s="306"/>
      <c r="E29" s="189">
        <v>0</v>
      </c>
      <c r="F29" s="307"/>
      <c r="G29" s="17"/>
      <c r="H29" s="77"/>
    </row>
    <row r="30" spans="1:8" s="75" customFormat="1" ht="14.1" customHeight="1" x14ac:dyDescent="0.2">
      <c r="A30" s="407"/>
      <c r="B30" s="211" t="s">
        <v>752</v>
      </c>
      <c r="C30" s="210"/>
      <c r="D30" s="306"/>
      <c r="E30" s="189">
        <v>0</v>
      </c>
      <c r="F30" s="307"/>
      <c r="G30" s="17"/>
      <c r="H30" s="77"/>
    </row>
    <row r="31" spans="1:8" s="75" customFormat="1" ht="14.1" customHeight="1" x14ac:dyDescent="0.2">
      <c r="A31" s="407"/>
      <c r="B31" s="211" t="s">
        <v>753</v>
      </c>
      <c r="C31" s="210"/>
      <c r="D31" s="306"/>
      <c r="E31" s="189">
        <v>0</v>
      </c>
      <c r="F31" s="307"/>
      <c r="G31" s="17"/>
      <c r="H31" s="77"/>
    </row>
    <row r="32" spans="1:8" s="75" customFormat="1" ht="14.1" customHeight="1" x14ac:dyDescent="0.2">
      <c r="A32" s="407"/>
      <c r="B32" s="83" t="s">
        <v>747</v>
      </c>
      <c r="C32" s="210"/>
      <c r="D32" s="308"/>
      <c r="E32" s="189">
        <v>0</v>
      </c>
      <c r="F32" s="307"/>
      <c r="G32" s="17"/>
      <c r="H32" s="77"/>
    </row>
    <row r="33" spans="1:8" ht="16.899999999999999" customHeight="1" x14ac:dyDescent="0.2">
      <c r="A33" s="408"/>
      <c r="B33" s="151"/>
      <c r="C33" s="151"/>
      <c r="D33" s="151"/>
      <c r="E33" s="151"/>
      <c r="F33" s="143"/>
    </row>
    <row r="34" spans="1:8" s="75" customFormat="1" ht="26.45" customHeight="1" x14ac:dyDescent="0.2">
      <c r="A34" s="641" t="s">
        <v>750</v>
      </c>
      <c r="B34" s="642"/>
      <c r="C34" s="642"/>
      <c r="D34" s="642"/>
      <c r="E34" s="642"/>
      <c r="F34" s="307"/>
      <c r="G34" s="17"/>
      <c r="H34" s="77"/>
    </row>
    <row r="35" spans="1:8" s="75" customFormat="1" ht="14.1" customHeight="1" x14ac:dyDescent="0.2">
      <c r="A35" s="407"/>
      <c r="B35" s="639" t="s">
        <v>742</v>
      </c>
      <c r="C35" s="639"/>
      <c r="D35" s="306"/>
      <c r="E35" s="189">
        <v>0</v>
      </c>
      <c r="F35" s="307"/>
      <c r="G35" s="17"/>
      <c r="H35" s="77"/>
    </row>
    <row r="36" spans="1:8" s="75" customFormat="1" ht="14.1" customHeight="1" x14ac:dyDescent="0.2">
      <c r="A36" s="407"/>
      <c r="B36" s="83" t="s">
        <v>743</v>
      </c>
      <c r="C36" s="195"/>
      <c r="D36" s="306"/>
      <c r="E36" s="189">
        <v>0</v>
      </c>
      <c r="F36" s="307"/>
      <c r="G36" s="17"/>
      <c r="H36" s="77"/>
    </row>
    <row r="37" spans="1:8" s="75" customFormat="1" ht="14.1" customHeight="1" x14ac:dyDescent="0.2">
      <c r="A37" s="407"/>
      <c r="B37" s="83" t="s">
        <v>744</v>
      </c>
      <c r="C37" s="195"/>
      <c r="D37" s="306"/>
      <c r="E37" s="189">
        <v>0</v>
      </c>
      <c r="F37" s="307"/>
      <c r="G37" s="17"/>
      <c r="H37" s="77"/>
    </row>
    <row r="38" spans="1:8" s="75" customFormat="1" ht="14.1" customHeight="1" x14ac:dyDescent="0.2">
      <c r="A38" s="407"/>
      <c r="B38" s="83" t="s">
        <v>745</v>
      </c>
      <c r="C38" s="195"/>
      <c r="D38" s="306"/>
      <c r="E38" s="189">
        <v>0</v>
      </c>
      <c r="F38" s="307"/>
      <c r="G38" s="17"/>
      <c r="H38" s="77"/>
    </row>
    <row r="39" spans="1:8" s="75" customFormat="1" ht="14.1" customHeight="1" x14ac:dyDescent="0.2">
      <c r="A39" s="407"/>
      <c r="B39" s="83" t="s">
        <v>746</v>
      </c>
      <c r="C39" s="195"/>
      <c r="D39" s="306"/>
      <c r="E39" s="220">
        <f>SUM(E40:E42)</f>
        <v>0</v>
      </c>
      <c r="F39" s="307"/>
      <c r="G39" s="17"/>
      <c r="H39" s="77"/>
    </row>
    <row r="40" spans="1:8" s="75" customFormat="1" ht="14.1" customHeight="1" x14ac:dyDescent="0.2">
      <c r="A40" s="407"/>
      <c r="B40" s="211" t="s">
        <v>751</v>
      </c>
      <c r="C40" s="195"/>
      <c r="D40" s="306"/>
      <c r="E40" s="189">
        <v>0</v>
      </c>
      <c r="F40" s="307"/>
      <c r="G40" s="17"/>
      <c r="H40" s="77"/>
    </row>
    <row r="41" spans="1:8" s="75" customFormat="1" ht="14.1" customHeight="1" x14ac:dyDescent="0.2">
      <c r="A41" s="407"/>
      <c r="B41" s="211" t="s">
        <v>752</v>
      </c>
      <c r="C41" s="195"/>
      <c r="D41" s="306"/>
      <c r="E41" s="189">
        <v>0</v>
      </c>
      <c r="F41" s="307"/>
      <c r="G41" s="17"/>
      <c r="H41" s="77"/>
    </row>
    <row r="42" spans="1:8" s="75" customFormat="1" ht="14.1" customHeight="1" x14ac:dyDescent="0.2">
      <c r="A42" s="407"/>
      <c r="B42" s="211" t="s">
        <v>753</v>
      </c>
      <c r="C42" s="195"/>
      <c r="D42" s="306"/>
      <c r="E42" s="189">
        <v>0</v>
      </c>
      <c r="F42" s="307"/>
      <c r="G42" s="17"/>
      <c r="H42" s="77"/>
    </row>
    <row r="43" spans="1:8" s="75" customFormat="1" ht="14.1" customHeight="1" x14ac:dyDescent="0.2">
      <c r="A43" s="407"/>
      <c r="B43" s="83" t="s">
        <v>747</v>
      </c>
      <c r="C43" s="195"/>
      <c r="D43" s="306"/>
      <c r="E43" s="261">
        <v>0</v>
      </c>
      <c r="F43" s="307"/>
      <c r="G43" s="17"/>
      <c r="H43" s="77"/>
    </row>
    <row r="44" spans="1:8" s="75" customFormat="1" ht="18" customHeight="1" thickBot="1" x14ac:dyDescent="0.25">
      <c r="A44" s="409"/>
      <c r="B44" s="216"/>
      <c r="C44" s="217"/>
      <c r="D44" s="309"/>
      <c r="E44" s="310"/>
      <c r="F44" s="311"/>
      <c r="G44" s="17"/>
      <c r="H44" s="77"/>
    </row>
    <row r="45" spans="1:8" s="75" customFormat="1" ht="21.75" customHeight="1" x14ac:dyDescent="0.2">
      <c r="A45" s="532" t="s">
        <v>755</v>
      </c>
      <c r="B45" s="533"/>
      <c r="C45" s="533"/>
      <c r="D45" s="533"/>
      <c r="E45" s="312"/>
      <c r="F45" s="305"/>
      <c r="G45" s="17"/>
      <c r="H45" s="77"/>
    </row>
    <row r="46" spans="1:8" s="75" customFormat="1" ht="24" customHeight="1" outlineLevel="1" x14ac:dyDescent="0.2">
      <c r="A46" s="641" t="s">
        <v>782</v>
      </c>
      <c r="B46" s="642"/>
      <c r="C46" s="642"/>
      <c r="D46" s="642"/>
      <c r="E46" s="642"/>
      <c r="F46" s="307"/>
      <c r="G46" s="17"/>
      <c r="H46" s="77"/>
    </row>
    <row r="47" spans="1:8" s="75" customFormat="1" ht="90.75" customHeight="1" outlineLevel="1" x14ac:dyDescent="0.2">
      <c r="A47" s="407"/>
      <c r="B47" s="643" t="s">
        <v>973</v>
      </c>
      <c r="C47" s="643"/>
      <c r="D47" s="643"/>
      <c r="E47" s="643"/>
      <c r="F47" s="307"/>
      <c r="G47" s="17"/>
      <c r="H47" s="77"/>
    </row>
    <row r="48" spans="1:8" s="75" customFormat="1" ht="32.25" customHeight="1" x14ac:dyDescent="0.2">
      <c r="A48" s="641" t="s">
        <v>759</v>
      </c>
      <c r="B48" s="642"/>
      <c r="C48" s="642"/>
      <c r="D48" s="642"/>
      <c r="E48" s="642"/>
      <c r="F48" s="307"/>
      <c r="G48" s="17"/>
      <c r="H48" s="77"/>
    </row>
    <row r="49" spans="1:7" s="107" customFormat="1" ht="14.1" customHeight="1" x14ac:dyDescent="0.2">
      <c r="A49" s="407"/>
      <c r="B49" s="640" t="s">
        <v>757</v>
      </c>
      <c r="C49" s="640"/>
      <c r="D49" s="647"/>
      <c r="E49" s="222">
        <v>379</v>
      </c>
      <c r="F49" s="127"/>
      <c r="G49" s="125"/>
    </row>
    <row r="50" spans="1:7" s="107" customFormat="1" ht="12" customHeight="1" x14ac:dyDescent="0.2">
      <c r="A50" s="407"/>
      <c r="B50" s="640" t="s">
        <v>758</v>
      </c>
      <c r="C50" s="640"/>
      <c r="D50" s="640"/>
      <c r="E50" s="237"/>
      <c r="F50" s="127"/>
      <c r="G50" s="125"/>
    </row>
    <row r="51" spans="1:7" s="107" customFormat="1" ht="14.1" customHeight="1" x14ac:dyDescent="0.2">
      <c r="A51" s="407"/>
      <c r="B51" s="640"/>
      <c r="C51" s="640"/>
      <c r="D51" s="640"/>
      <c r="E51" s="222">
        <v>11</v>
      </c>
      <c r="F51" s="127"/>
      <c r="G51" s="125"/>
    </row>
    <row r="52" spans="1:7" s="107" customFormat="1" ht="16.5" customHeight="1" x14ac:dyDescent="0.2">
      <c r="A52" s="407"/>
      <c r="B52" s="196"/>
      <c r="C52" s="209"/>
      <c r="D52" s="306"/>
      <c r="E52" s="306"/>
      <c r="F52" s="127"/>
      <c r="G52" s="125"/>
    </row>
    <row r="53" spans="1:7" s="107" customFormat="1" ht="16.5" customHeight="1" x14ac:dyDescent="0.2">
      <c r="A53" s="644" t="s">
        <v>760</v>
      </c>
      <c r="B53" s="645"/>
      <c r="C53" s="645"/>
      <c r="D53" s="645"/>
      <c r="E53" s="306"/>
      <c r="F53" s="127"/>
      <c r="G53" s="125"/>
    </row>
    <row r="54" spans="1:7" s="107" customFormat="1" ht="16.5" customHeight="1" x14ac:dyDescent="0.2">
      <c r="A54" s="407"/>
      <c r="B54" s="196"/>
      <c r="C54" s="195"/>
      <c r="D54" s="306"/>
      <c r="E54" s="306"/>
      <c r="F54" s="127"/>
      <c r="G54" s="125"/>
    </row>
    <row r="55" spans="1:7" s="107" customFormat="1" ht="63" customHeight="1" thickBot="1" x14ac:dyDescent="0.25">
      <c r="A55" s="407"/>
      <c r="B55" s="304" t="s">
        <v>858</v>
      </c>
      <c r="C55" s="313" t="s">
        <v>859</v>
      </c>
      <c r="D55" s="314"/>
      <c r="E55" s="306"/>
      <c r="F55" s="127"/>
      <c r="G55" s="125"/>
    </row>
    <row r="56" spans="1:7" s="107" customFormat="1" ht="14.1" customHeight="1" thickTop="1" x14ac:dyDescent="0.2">
      <c r="A56" s="407"/>
      <c r="B56" s="212" t="s">
        <v>532</v>
      </c>
      <c r="C56" s="242"/>
      <c r="D56" s="315"/>
      <c r="E56" s="306"/>
      <c r="F56" s="127"/>
      <c r="G56" s="125"/>
    </row>
    <row r="57" spans="1:7" s="107" customFormat="1" ht="14.1" customHeight="1" x14ac:dyDescent="0.2">
      <c r="A57" s="407"/>
      <c r="B57" s="213" t="s">
        <v>533</v>
      </c>
      <c r="C57" s="243"/>
      <c r="D57" s="315"/>
      <c r="E57" s="306"/>
      <c r="F57" s="127"/>
      <c r="G57" s="125"/>
    </row>
    <row r="58" spans="1:7" s="107" customFormat="1" ht="14.1" customHeight="1" x14ac:dyDescent="0.2">
      <c r="A58" s="407"/>
      <c r="B58" s="213" t="s">
        <v>534</v>
      </c>
      <c r="C58" s="243">
        <v>298</v>
      </c>
      <c r="D58" s="315"/>
      <c r="E58" s="306"/>
      <c r="F58" s="127"/>
      <c r="G58" s="125"/>
    </row>
    <row r="59" spans="1:7" s="107" customFormat="1" ht="14.1" customHeight="1" x14ac:dyDescent="0.2">
      <c r="A59" s="407"/>
      <c r="B59" s="213" t="s">
        <v>535</v>
      </c>
      <c r="C59" s="243">
        <v>7</v>
      </c>
      <c r="D59" s="315"/>
      <c r="E59" s="306"/>
      <c r="F59" s="127"/>
      <c r="G59" s="125"/>
    </row>
    <row r="60" spans="1:7" s="107" customFormat="1" ht="14.1" customHeight="1" x14ac:dyDescent="0.2">
      <c r="A60" s="407"/>
      <c r="B60" s="213" t="s">
        <v>536</v>
      </c>
      <c r="C60" s="243"/>
      <c r="D60" s="315"/>
      <c r="E60" s="306"/>
      <c r="F60" s="127"/>
      <c r="G60" s="125"/>
    </row>
    <row r="61" spans="1:7" s="107" customFormat="1" ht="14.1" customHeight="1" x14ac:dyDescent="0.2">
      <c r="A61" s="407"/>
      <c r="B61" s="213" t="s">
        <v>537</v>
      </c>
      <c r="C61" s="243"/>
      <c r="D61" s="315"/>
      <c r="E61" s="306"/>
      <c r="F61" s="127"/>
      <c r="G61" s="125"/>
    </row>
    <row r="62" spans="1:7" s="107" customFormat="1" ht="14.1" customHeight="1" x14ac:dyDescent="0.2">
      <c r="A62" s="407"/>
      <c r="B62" s="213" t="s">
        <v>538</v>
      </c>
      <c r="C62" s="243">
        <v>2</v>
      </c>
      <c r="D62" s="315"/>
      <c r="E62" s="306"/>
      <c r="F62" s="127"/>
      <c r="G62" s="125"/>
    </row>
    <row r="63" spans="1:7" s="107" customFormat="1" ht="14.1" customHeight="1" x14ac:dyDescent="0.2">
      <c r="A63" s="407"/>
      <c r="B63" s="213" t="s">
        <v>539</v>
      </c>
      <c r="C63" s="243">
        <v>1</v>
      </c>
      <c r="D63" s="315"/>
      <c r="E63" s="306"/>
      <c r="F63" s="127"/>
      <c r="G63" s="125"/>
    </row>
    <row r="64" spans="1:7" s="107" customFormat="1" ht="14.1" customHeight="1" x14ac:dyDescent="0.2">
      <c r="A64" s="407"/>
      <c r="B64" s="213" t="s">
        <v>540</v>
      </c>
      <c r="C64" s="243">
        <v>1</v>
      </c>
      <c r="D64" s="315"/>
      <c r="E64" s="306"/>
      <c r="F64" s="127"/>
      <c r="G64" s="125"/>
    </row>
    <row r="65" spans="1:7" s="107" customFormat="1" ht="14.1" customHeight="1" x14ac:dyDescent="0.2">
      <c r="A65" s="407"/>
      <c r="B65" s="213" t="s">
        <v>541</v>
      </c>
      <c r="C65" s="243">
        <v>1</v>
      </c>
      <c r="D65" s="315"/>
      <c r="E65" s="306"/>
      <c r="F65" s="127"/>
      <c r="G65" s="125"/>
    </row>
    <row r="66" spans="1:7" ht="14.1" customHeight="1" x14ac:dyDescent="0.2">
      <c r="A66" s="407"/>
      <c r="B66" s="213" t="s">
        <v>542</v>
      </c>
      <c r="C66" s="243">
        <v>1</v>
      </c>
      <c r="D66" s="315"/>
      <c r="E66" s="306"/>
      <c r="F66" s="127"/>
      <c r="G66" s="92"/>
    </row>
    <row r="67" spans="1:7" ht="14.1" customHeight="1" x14ac:dyDescent="0.2">
      <c r="A67" s="108"/>
      <c r="B67" s="213" t="s">
        <v>543</v>
      </c>
      <c r="C67" s="243"/>
      <c r="D67" s="315"/>
      <c r="E67" s="306"/>
      <c r="F67" s="127"/>
      <c r="G67" s="92"/>
    </row>
    <row r="68" spans="1:7" ht="14.1" customHeight="1" x14ac:dyDescent="0.2">
      <c r="A68" s="108"/>
      <c r="B68" s="213" t="s">
        <v>544</v>
      </c>
      <c r="C68" s="243"/>
      <c r="D68" s="315"/>
      <c r="E68" s="306"/>
      <c r="F68" s="127"/>
      <c r="G68" s="92"/>
    </row>
    <row r="69" spans="1:7" ht="14.1" customHeight="1" x14ac:dyDescent="0.2">
      <c r="A69" s="108"/>
      <c r="B69" s="213" t="s">
        <v>546</v>
      </c>
      <c r="C69" s="243"/>
      <c r="D69" s="315"/>
      <c r="E69" s="306"/>
      <c r="F69" s="127"/>
      <c r="G69" s="92"/>
    </row>
    <row r="70" spans="1:7" ht="14.1" customHeight="1" x14ac:dyDescent="0.2">
      <c r="A70" s="108"/>
      <c r="B70" s="213" t="s">
        <v>545</v>
      </c>
      <c r="C70" s="243"/>
      <c r="D70" s="315"/>
      <c r="E70" s="306"/>
      <c r="F70" s="127"/>
    </row>
    <row r="71" spans="1:7" ht="14.1" customHeight="1" x14ac:dyDescent="0.2">
      <c r="A71" s="108"/>
      <c r="B71" s="213" t="s">
        <v>547</v>
      </c>
      <c r="C71" s="243"/>
      <c r="D71" s="315"/>
      <c r="E71" s="306"/>
      <c r="F71" s="127"/>
    </row>
    <row r="72" spans="1:7" ht="14.1" customHeight="1" x14ac:dyDescent="0.2">
      <c r="A72" s="108"/>
      <c r="B72" s="213" t="s">
        <v>548</v>
      </c>
      <c r="C72" s="243"/>
      <c r="D72" s="315"/>
      <c r="E72" s="306"/>
      <c r="F72" s="127"/>
    </row>
    <row r="73" spans="1:7" ht="14.1" customHeight="1" thickBot="1" x14ac:dyDescent="0.25">
      <c r="A73" s="108"/>
      <c r="B73" s="214" t="s">
        <v>549</v>
      </c>
      <c r="C73" s="317"/>
      <c r="D73" s="315"/>
      <c r="E73" s="306"/>
      <c r="F73" s="127"/>
    </row>
    <row r="74" spans="1:7" ht="15.75" thickBot="1" x14ac:dyDescent="0.25">
      <c r="A74" s="108"/>
      <c r="B74" s="333" t="s">
        <v>551</v>
      </c>
      <c r="C74" s="334">
        <f>SUM(C56:C73)</f>
        <v>311</v>
      </c>
      <c r="D74" s="316"/>
      <c r="E74" s="306"/>
      <c r="F74" s="127"/>
    </row>
    <row r="75" spans="1:7" ht="15" customHeight="1" thickBot="1" x14ac:dyDescent="0.25">
      <c r="A75" s="410"/>
      <c r="B75" s="262"/>
      <c r="C75" s="262"/>
      <c r="D75" s="262"/>
      <c r="E75" s="262"/>
      <c r="F75" s="311"/>
    </row>
    <row r="128" spans="1:6" x14ac:dyDescent="0.2">
      <c r="A128" s="411"/>
      <c r="D128" s="107"/>
      <c r="E128" s="107"/>
      <c r="F128" s="107"/>
    </row>
    <row r="145" spans="1:6" s="107" customFormat="1" x14ac:dyDescent="0.2">
      <c r="A145" s="99"/>
      <c r="B145" s="89"/>
      <c r="C145" s="89"/>
      <c r="D145" s="89"/>
      <c r="E145" s="89"/>
      <c r="F145" s="89"/>
    </row>
    <row r="149" spans="1:6" x14ac:dyDescent="0.2">
      <c r="B149" s="107"/>
      <c r="C149" s="107"/>
    </row>
  </sheetData>
  <mergeCells count="23">
    <mergeCell ref="A53:D53"/>
    <mergeCell ref="A48:E48"/>
    <mergeCell ref="B49:D49"/>
    <mergeCell ref="A45:D45"/>
    <mergeCell ref="A46:E46"/>
    <mergeCell ref="B47:E47"/>
    <mergeCell ref="C8:E8"/>
    <mergeCell ref="A1:E1"/>
    <mergeCell ref="C9:E9"/>
    <mergeCell ref="C10:E10"/>
    <mergeCell ref="A3:E3"/>
    <mergeCell ref="A2:D2"/>
    <mergeCell ref="C4:E4"/>
    <mergeCell ref="C5:E5"/>
    <mergeCell ref="C6:E6"/>
    <mergeCell ref="C7:E7"/>
    <mergeCell ref="B13:C13"/>
    <mergeCell ref="B24:C24"/>
    <mergeCell ref="B35:C35"/>
    <mergeCell ref="B50:D51"/>
    <mergeCell ref="A12:E12"/>
    <mergeCell ref="A23:E23"/>
    <mergeCell ref="A34:E34"/>
  </mergeCells>
  <pageMargins left="0.23622047244094491" right="0.23622047244094491" top="0.19685039370078741" bottom="0.43307086614173229" header="0.31496062992125984" footer="0.23622047244094491"/>
  <pageSetup paperSize="9" scale="103" fitToHeight="0" orientation="portrait" r:id="rId1"/>
  <headerFooter>
    <oddFooter>&amp;LHERA - Godišnje izvješće za 2019. &amp;RPRILOG V</oddFooter>
  </headerFooter>
  <rowBreaks count="1" manualBreakCount="1">
    <brk id="44" max="16383" man="1"/>
  </rowBreaks>
  <ignoredErrors>
    <ignoredError sqref="E1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T228"/>
  <sheetViews>
    <sheetView zoomScale="80" zoomScaleNormal="80" zoomScaleSheetLayoutView="100" workbookViewId="0">
      <selection activeCell="W119" sqref="W119"/>
    </sheetView>
  </sheetViews>
  <sheetFormatPr defaultColWidth="9.140625" defaultRowHeight="12.75" outlineLevelRow="1" x14ac:dyDescent="0.2"/>
  <cols>
    <col min="1" max="1" width="5.85546875" style="89" customWidth="1"/>
    <col min="2" max="2" width="13.28515625" style="89" customWidth="1"/>
    <col min="3" max="3" width="14.85546875" style="89" customWidth="1"/>
    <col min="4" max="15" width="9.28515625" style="89" customWidth="1"/>
    <col min="16" max="16" width="12" style="89" customWidth="1"/>
    <col min="17" max="17" width="12.7109375" style="89" customWidth="1"/>
    <col min="18" max="18" width="6" style="89" customWidth="1"/>
    <col min="19" max="16384" width="9.140625" style="89"/>
  </cols>
  <sheetData>
    <row r="1" spans="1:18" ht="36" customHeight="1" x14ac:dyDescent="0.2">
      <c r="A1" s="523" t="s">
        <v>807</v>
      </c>
      <c r="B1" s="524"/>
      <c r="C1" s="524"/>
      <c r="D1" s="524"/>
      <c r="E1" s="524"/>
      <c r="F1" s="524"/>
      <c r="G1" s="524"/>
      <c r="H1" s="524"/>
      <c r="I1" s="524"/>
      <c r="J1" s="524"/>
      <c r="K1" s="524"/>
      <c r="L1" s="524"/>
      <c r="M1" s="524"/>
      <c r="N1" s="524"/>
      <c r="O1" s="524"/>
      <c r="P1" s="524"/>
      <c r="Q1" s="524"/>
      <c r="R1" s="146"/>
    </row>
    <row r="2" spans="1:18" ht="21" customHeight="1" x14ac:dyDescent="0.2">
      <c r="A2" s="644" t="s">
        <v>793</v>
      </c>
      <c r="B2" s="645"/>
      <c r="C2" s="645"/>
      <c r="D2" s="645"/>
      <c r="E2" s="645"/>
      <c r="F2" s="645"/>
      <c r="G2" s="645"/>
      <c r="H2" s="645"/>
      <c r="I2" s="645"/>
      <c r="J2" s="645"/>
      <c r="K2" s="645"/>
      <c r="L2" s="645"/>
      <c r="M2" s="645"/>
      <c r="N2" s="645"/>
      <c r="O2" s="645"/>
      <c r="P2" s="416"/>
      <c r="Q2" s="416"/>
      <c r="R2" s="218"/>
    </row>
    <row r="3" spans="1:18" ht="21" customHeight="1" x14ac:dyDescent="0.2">
      <c r="A3" s="251"/>
      <c r="B3" s="505" t="s">
        <v>798</v>
      </c>
      <c r="C3" s="505"/>
      <c r="D3" s="505"/>
      <c r="E3" s="505"/>
      <c r="F3" s="283"/>
      <c r="G3" s="283"/>
      <c r="H3" s="283"/>
      <c r="I3" s="283"/>
      <c r="J3" s="283"/>
      <c r="K3" s="283"/>
      <c r="L3" s="283"/>
      <c r="M3" s="283"/>
      <c r="N3" s="705"/>
      <c r="O3" s="706"/>
      <c r="P3" s="706"/>
      <c r="Q3" s="707"/>
      <c r="R3" s="127"/>
    </row>
    <row r="4" spans="1:18" ht="21" customHeight="1" x14ac:dyDescent="0.2">
      <c r="A4" s="251"/>
      <c r="B4" s="128" t="s">
        <v>799</v>
      </c>
      <c r="C4" s="283"/>
      <c r="D4" s="283"/>
      <c r="E4" s="283"/>
      <c r="F4" s="283"/>
      <c r="G4" s="283"/>
      <c r="H4" s="283"/>
      <c r="I4" s="283"/>
      <c r="J4" s="283"/>
      <c r="K4" s="283"/>
      <c r="L4" s="283"/>
      <c r="M4" s="283"/>
      <c r="N4" s="283"/>
      <c r="O4" s="283"/>
      <c r="P4" s="283"/>
      <c r="Q4" s="283"/>
      <c r="R4" s="127"/>
    </row>
    <row r="5" spans="1:18" ht="69.75" customHeight="1" x14ac:dyDescent="0.2">
      <c r="A5" s="251"/>
      <c r="B5" s="688" t="s">
        <v>974</v>
      </c>
      <c r="C5" s="689"/>
      <c r="D5" s="689"/>
      <c r="E5" s="689"/>
      <c r="F5" s="689"/>
      <c r="G5" s="689"/>
      <c r="H5" s="689"/>
      <c r="I5" s="689"/>
      <c r="J5" s="689"/>
      <c r="K5" s="689"/>
      <c r="L5" s="689"/>
      <c r="M5" s="689"/>
      <c r="N5" s="689"/>
      <c r="O5" s="689"/>
      <c r="P5" s="689"/>
      <c r="Q5" s="690"/>
      <c r="R5" s="127"/>
    </row>
    <row r="6" spans="1:18" ht="72.75" customHeight="1" x14ac:dyDescent="0.2">
      <c r="A6" s="251"/>
      <c r="B6" s="691"/>
      <c r="C6" s="692"/>
      <c r="D6" s="692"/>
      <c r="E6" s="692"/>
      <c r="F6" s="692"/>
      <c r="G6" s="692"/>
      <c r="H6" s="692"/>
      <c r="I6" s="692"/>
      <c r="J6" s="692"/>
      <c r="K6" s="692"/>
      <c r="L6" s="692"/>
      <c r="M6" s="692"/>
      <c r="N6" s="692"/>
      <c r="O6" s="692"/>
      <c r="P6" s="692"/>
      <c r="Q6" s="693"/>
      <c r="R6" s="127"/>
    </row>
    <row r="7" spans="1:18" ht="21" customHeight="1" x14ac:dyDescent="0.2">
      <c r="A7" s="251"/>
      <c r="B7" s="128" t="s">
        <v>800</v>
      </c>
      <c r="C7" s="283"/>
      <c r="D7" s="283"/>
      <c r="E7" s="283"/>
      <c r="F7" s="283"/>
      <c r="G7" s="283"/>
      <c r="H7" s="283"/>
      <c r="I7" s="283"/>
      <c r="J7" s="283"/>
      <c r="K7" s="283"/>
      <c r="L7" s="283"/>
      <c r="M7" s="283"/>
      <c r="N7" s="283"/>
      <c r="O7" s="283"/>
      <c r="P7" s="283"/>
      <c r="Q7" s="283"/>
      <c r="R7" s="127"/>
    </row>
    <row r="8" spans="1:18" ht="75.75" customHeight="1" x14ac:dyDescent="0.2">
      <c r="A8" s="251"/>
      <c r="B8" s="688" t="s">
        <v>975</v>
      </c>
      <c r="C8" s="689"/>
      <c r="D8" s="689"/>
      <c r="E8" s="689"/>
      <c r="F8" s="689"/>
      <c r="G8" s="689"/>
      <c r="H8" s="689"/>
      <c r="I8" s="689"/>
      <c r="J8" s="689"/>
      <c r="K8" s="689"/>
      <c r="L8" s="689"/>
      <c r="M8" s="689"/>
      <c r="N8" s="689"/>
      <c r="O8" s="689"/>
      <c r="P8" s="689"/>
      <c r="Q8" s="690"/>
      <c r="R8" s="127"/>
    </row>
    <row r="9" spans="1:18" ht="60.75" customHeight="1" x14ac:dyDescent="0.2">
      <c r="A9" s="251"/>
      <c r="B9" s="691"/>
      <c r="C9" s="692"/>
      <c r="D9" s="692"/>
      <c r="E9" s="692"/>
      <c r="F9" s="692"/>
      <c r="G9" s="692"/>
      <c r="H9" s="692"/>
      <c r="I9" s="692"/>
      <c r="J9" s="692"/>
      <c r="K9" s="692"/>
      <c r="L9" s="692"/>
      <c r="M9" s="692"/>
      <c r="N9" s="692"/>
      <c r="O9" s="692"/>
      <c r="P9" s="692"/>
      <c r="Q9" s="693"/>
      <c r="R9" s="127"/>
    </row>
    <row r="10" spans="1:18" ht="7.5" customHeight="1" x14ac:dyDescent="0.2">
      <c r="A10" s="251"/>
      <c r="B10" s="128"/>
      <c r="C10" s="283"/>
      <c r="D10" s="283"/>
      <c r="E10" s="283"/>
      <c r="F10" s="283"/>
      <c r="G10" s="283"/>
      <c r="H10" s="283"/>
      <c r="I10" s="283"/>
      <c r="J10" s="283"/>
      <c r="K10" s="283"/>
      <c r="L10" s="283"/>
      <c r="M10" s="283"/>
      <c r="N10" s="283"/>
      <c r="O10" s="283"/>
      <c r="P10" s="283"/>
      <c r="Q10" s="283"/>
      <c r="R10" s="127"/>
    </row>
    <row r="11" spans="1:18" ht="21" customHeight="1" x14ac:dyDescent="0.2">
      <c r="A11" s="251"/>
      <c r="B11" s="128" t="s">
        <v>801</v>
      </c>
      <c r="C11" s="283"/>
      <c r="D11" s="283"/>
      <c r="E11" s="283"/>
      <c r="F11" s="283"/>
      <c r="G11" s="283"/>
      <c r="H11" s="283"/>
      <c r="I11" s="283"/>
      <c r="J11" s="283"/>
      <c r="K11" s="283"/>
      <c r="L11" s="283"/>
      <c r="M11" s="283"/>
      <c r="N11" s="705" t="s">
        <v>976</v>
      </c>
      <c r="O11" s="706"/>
      <c r="P11" s="706"/>
      <c r="Q11" s="707"/>
      <c r="R11" s="127"/>
    </row>
    <row r="12" spans="1:18" ht="6.75" customHeight="1" x14ac:dyDescent="0.2">
      <c r="A12" s="251"/>
      <c r="B12" s="128"/>
      <c r="C12" s="283"/>
      <c r="D12" s="283"/>
      <c r="E12" s="283"/>
      <c r="F12" s="283"/>
      <c r="G12" s="283"/>
      <c r="H12" s="283"/>
      <c r="I12" s="283"/>
      <c r="J12" s="283"/>
      <c r="K12" s="283"/>
      <c r="L12" s="283"/>
      <c r="M12" s="283"/>
      <c r="N12" s="283"/>
      <c r="O12" s="283"/>
      <c r="P12" s="283"/>
      <c r="Q12" s="283"/>
      <c r="R12" s="127"/>
    </row>
    <row r="13" spans="1:18" ht="21" customHeight="1" x14ac:dyDescent="0.2">
      <c r="A13" s="644" t="s">
        <v>802</v>
      </c>
      <c r="B13" s="645"/>
      <c r="C13" s="645"/>
      <c r="D13" s="645"/>
      <c r="E13" s="645"/>
      <c r="F13" s="645"/>
      <c r="G13" s="645"/>
      <c r="H13" s="645"/>
      <c r="I13" s="645"/>
      <c r="J13" s="645"/>
      <c r="K13" s="645"/>
      <c r="L13" s="645"/>
      <c r="M13" s="645"/>
      <c r="N13" s="645"/>
      <c r="O13" s="645"/>
      <c r="P13" s="416"/>
      <c r="Q13" s="416"/>
      <c r="R13" s="218"/>
    </row>
    <row r="14" spans="1:18" ht="75" customHeight="1" x14ac:dyDescent="0.2">
      <c r="A14" s="251"/>
      <c r="B14" s="688" t="s">
        <v>977</v>
      </c>
      <c r="C14" s="689"/>
      <c r="D14" s="689"/>
      <c r="E14" s="689"/>
      <c r="F14" s="689"/>
      <c r="G14" s="689"/>
      <c r="H14" s="689"/>
      <c r="I14" s="689"/>
      <c r="J14" s="689"/>
      <c r="K14" s="689"/>
      <c r="L14" s="689"/>
      <c r="M14" s="689"/>
      <c r="N14" s="689"/>
      <c r="O14" s="689"/>
      <c r="P14" s="689"/>
      <c r="Q14" s="690"/>
      <c r="R14" s="127"/>
    </row>
    <row r="15" spans="1:18" ht="73.5" customHeight="1" x14ac:dyDescent="0.2">
      <c r="A15" s="251"/>
      <c r="B15" s="691"/>
      <c r="C15" s="692"/>
      <c r="D15" s="692"/>
      <c r="E15" s="692"/>
      <c r="F15" s="692"/>
      <c r="G15" s="692"/>
      <c r="H15" s="692"/>
      <c r="I15" s="692"/>
      <c r="J15" s="692"/>
      <c r="K15" s="692"/>
      <c r="L15" s="692"/>
      <c r="M15" s="692"/>
      <c r="N15" s="692"/>
      <c r="O15" s="692"/>
      <c r="P15" s="692"/>
      <c r="Q15" s="693"/>
      <c r="R15" s="127"/>
    </row>
    <row r="16" spans="1:18" ht="24.95" customHeight="1" x14ac:dyDescent="0.2">
      <c r="A16" s="415"/>
      <c r="B16" s="416"/>
      <c r="C16" s="416"/>
      <c r="D16" s="416"/>
      <c r="E16" s="416"/>
      <c r="F16" s="416"/>
      <c r="G16" s="416"/>
      <c r="H16" s="416"/>
      <c r="I16" s="416"/>
      <c r="J16" s="416"/>
      <c r="K16" s="416"/>
      <c r="L16" s="416"/>
      <c r="M16" s="416"/>
      <c r="N16" s="416"/>
      <c r="O16" s="416"/>
      <c r="P16" s="416"/>
      <c r="Q16" s="416"/>
      <c r="R16" s="218"/>
    </row>
    <row r="17" spans="1:18" ht="21" customHeight="1" x14ac:dyDescent="0.2">
      <c r="A17" s="644" t="s">
        <v>841</v>
      </c>
      <c r="B17" s="645"/>
      <c r="C17" s="645"/>
      <c r="D17" s="645"/>
      <c r="E17" s="645"/>
      <c r="F17" s="645"/>
      <c r="G17" s="645"/>
      <c r="H17" s="645"/>
      <c r="I17" s="645"/>
      <c r="J17" s="645"/>
      <c r="K17" s="645"/>
      <c r="L17" s="645"/>
      <c r="M17" s="645"/>
      <c r="N17" s="645"/>
      <c r="O17" s="645"/>
      <c r="P17" s="416"/>
      <c r="Q17" s="416"/>
      <c r="R17" s="218"/>
    </row>
    <row r="18" spans="1:18" ht="21" customHeight="1" x14ac:dyDescent="0.2">
      <c r="A18" s="294"/>
      <c r="B18" s="671" t="s">
        <v>832</v>
      </c>
      <c r="C18" s="671"/>
      <c r="D18" s="671"/>
      <c r="E18" s="671"/>
      <c r="F18" s="671"/>
      <c r="G18" s="671"/>
      <c r="H18" s="671"/>
      <c r="I18" s="671"/>
      <c r="J18" s="671"/>
      <c r="K18" s="671"/>
      <c r="L18" s="671"/>
      <c r="M18" s="671"/>
      <c r="N18" s="671"/>
      <c r="O18" s="671"/>
      <c r="P18" s="671"/>
      <c r="Q18" s="671"/>
      <c r="R18" s="218"/>
    </row>
    <row r="19" spans="1:18" ht="75" customHeight="1" x14ac:dyDescent="0.2">
      <c r="A19" s="194"/>
      <c r="B19" s="650" t="s">
        <v>978</v>
      </c>
      <c r="C19" s="651"/>
      <c r="D19" s="651"/>
      <c r="E19" s="651"/>
      <c r="F19" s="651"/>
      <c r="G19" s="651"/>
      <c r="H19" s="651"/>
      <c r="I19" s="651"/>
      <c r="J19" s="651"/>
      <c r="K19" s="651"/>
      <c r="L19" s="651"/>
      <c r="M19" s="651"/>
      <c r="N19" s="651"/>
      <c r="O19" s="651"/>
      <c r="P19" s="651"/>
      <c r="Q19" s="652"/>
      <c r="R19" s="218"/>
    </row>
    <row r="20" spans="1:18" ht="21" customHeight="1" x14ac:dyDescent="0.2">
      <c r="A20" s="108"/>
      <c r="B20" s="341"/>
      <c r="C20" s="342"/>
      <c r="D20" s="343"/>
      <c r="E20" s="343"/>
      <c r="F20" s="344"/>
      <c r="G20" s="263"/>
      <c r="H20" s="263"/>
      <c r="I20" s="263"/>
      <c r="J20" s="263"/>
      <c r="K20" s="263"/>
      <c r="L20" s="263"/>
      <c r="M20" s="263"/>
      <c r="N20" s="263"/>
      <c r="O20" s="263"/>
      <c r="P20" s="263"/>
      <c r="Q20" s="263"/>
      <c r="R20" s="218"/>
    </row>
    <row r="21" spans="1:18" ht="21" customHeight="1" x14ac:dyDescent="0.2">
      <c r="A21" s="294"/>
      <c r="B21" s="671" t="s">
        <v>843</v>
      </c>
      <c r="C21" s="671"/>
      <c r="D21" s="671"/>
      <c r="E21" s="671"/>
      <c r="F21" s="671"/>
      <c r="G21" s="671"/>
      <c r="H21" s="671"/>
      <c r="I21" s="671"/>
      <c r="J21" s="671"/>
      <c r="K21" s="671"/>
      <c r="L21" s="671"/>
      <c r="M21" s="671"/>
      <c r="N21" s="671"/>
      <c r="O21" s="671"/>
      <c r="P21" s="671"/>
      <c r="Q21" s="671"/>
      <c r="R21" s="218"/>
    </row>
    <row r="22" spans="1:18" ht="75" customHeight="1" x14ac:dyDescent="0.2">
      <c r="A22" s="417"/>
      <c r="B22" s="653" t="s">
        <v>979</v>
      </c>
      <c r="C22" s="651"/>
      <c r="D22" s="651"/>
      <c r="E22" s="651"/>
      <c r="F22" s="651"/>
      <c r="G22" s="651"/>
      <c r="H22" s="651"/>
      <c r="I22" s="651"/>
      <c r="J22" s="651"/>
      <c r="K22" s="651"/>
      <c r="L22" s="651"/>
      <c r="M22" s="651"/>
      <c r="N22" s="651"/>
      <c r="O22" s="651"/>
      <c r="P22" s="651"/>
      <c r="Q22" s="652"/>
      <c r="R22" s="218"/>
    </row>
    <row r="23" spans="1:18" ht="21" customHeight="1" x14ac:dyDescent="0.2">
      <c r="A23" s="108"/>
      <c r="B23" s="196"/>
      <c r="C23" s="195"/>
      <c r="D23" s="198"/>
      <c r="E23" s="198"/>
      <c r="F23" s="283"/>
      <c r="G23" s="416"/>
      <c r="H23" s="416"/>
      <c r="I23" s="416"/>
      <c r="J23" s="416"/>
      <c r="K23" s="416"/>
      <c r="L23" s="416"/>
      <c r="M23" s="416"/>
      <c r="N23" s="416"/>
      <c r="O23" s="416"/>
      <c r="P23" s="416"/>
      <c r="Q23" s="416"/>
      <c r="R23" s="218"/>
    </row>
    <row r="24" spans="1:18" ht="21" customHeight="1" x14ac:dyDescent="0.2">
      <c r="A24" s="294"/>
      <c r="B24" s="671" t="s">
        <v>831</v>
      </c>
      <c r="C24" s="671"/>
      <c r="D24" s="671"/>
      <c r="E24" s="671"/>
      <c r="F24" s="671"/>
      <c r="G24" s="671"/>
      <c r="H24" s="671"/>
      <c r="I24" s="671"/>
      <c r="J24" s="671"/>
      <c r="K24" s="671"/>
      <c r="L24" s="671"/>
      <c r="M24" s="671"/>
      <c r="N24" s="671"/>
      <c r="O24" s="671"/>
      <c r="P24" s="671"/>
      <c r="Q24" s="671"/>
      <c r="R24" s="218"/>
    </row>
    <row r="25" spans="1:18" ht="75" customHeight="1" x14ac:dyDescent="0.2">
      <c r="A25" s="417"/>
      <c r="B25" s="653" t="s">
        <v>979</v>
      </c>
      <c r="C25" s="651"/>
      <c r="D25" s="651"/>
      <c r="E25" s="651"/>
      <c r="F25" s="651"/>
      <c r="G25" s="651"/>
      <c r="H25" s="651"/>
      <c r="I25" s="651"/>
      <c r="J25" s="651"/>
      <c r="K25" s="651"/>
      <c r="L25" s="651"/>
      <c r="M25" s="651"/>
      <c r="N25" s="651"/>
      <c r="O25" s="651"/>
      <c r="P25" s="651"/>
      <c r="Q25" s="652"/>
      <c r="R25" s="218"/>
    </row>
    <row r="26" spans="1:18" ht="21" customHeight="1" x14ac:dyDescent="0.2">
      <c r="A26" s="417"/>
      <c r="B26" s="418"/>
      <c r="C26" s="418"/>
      <c r="D26" s="418"/>
      <c r="E26" s="418"/>
      <c r="F26" s="198"/>
      <c r="G26" s="263"/>
      <c r="H26" s="416"/>
      <c r="I26" s="416"/>
      <c r="J26" s="416"/>
      <c r="K26" s="416"/>
      <c r="L26" s="416"/>
      <c r="M26" s="416"/>
      <c r="N26" s="416"/>
      <c r="O26" s="416"/>
      <c r="P26" s="416"/>
      <c r="Q26" s="416"/>
      <c r="R26" s="218"/>
    </row>
    <row r="27" spans="1:18" ht="21" customHeight="1" x14ac:dyDescent="0.2">
      <c r="A27" s="644" t="s">
        <v>842</v>
      </c>
      <c r="B27" s="645"/>
      <c r="C27" s="645"/>
      <c r="D27" s="645"/>
      <c r="E27" s="645"/>
      <c r="F27" s="645"/>
      <c r="G27" s="645"/>
      <c r="H27" s="645"/>
      <c r="I27" s="645"/>
      <c r="J27" s="645"/>
      <c r="K27" s="645"/>
      <c r="L27" s="645"/>
      <c r="M27" s="645"/>
      <c r="N27" s="645"/>
      <c r="O27" s="645"/>
      <c r="P27" s="645"/>
      <c r="Q27" s="645"/>
      <c r="R27" s="218"/>
    </row>
    <row r="28" spans="1:18" ht="21" customHeight="1" x14ac:dyDescent="0.2">
      <c r="A28" s="294"/>
      <c r="B28" s="671" t="s">
        <v>833</v>
      </c>
      <c r="C28" s="671"/>
      <c r="D28" s="671"/>
      <c r="E28" s="671"/>
      <c r="F28" s="671"/>
      <c r="G28" s="671"/>
      <c r="H28" s="671"/>
      <c r="I28" s="671"/>
      <c r="J28" s="671"/>
      <c r="K28" s="671"/>
      <c r="L28" s="671"/>
      <c r="M28" s="671"/>
      <c r="N28" s="671"/>
      <c r="O28" s="671"/>
      <c r="P28" s="671"/>
      <c r="Q28" s="671"/>
      <c r="R28" s="218"/>
    </row>
    <row r="29" spans="1:18" ht="75" customHeight="1" x14ac:dyDescent="0.2">
      <c r="A29" s="194"/>
      <c r="B29" s="650" t="s">
        <v>978</v>
      </c>
      <c r="C29" s="651"/>
      <c r="D29" s="651"/>
      <c r="E29" s="651"/>
      <c r="F29" s="651"/>
      <c r="G29" s="651"/>
      <c r="H29" s="651"/>
      <c r="I29" s="651"/>
      <c r="J29" s="651"/>
      <c r="K29" s="651"/>
      <c r="L29" s="651"/>
      <c r="M29" s="651"/>
      <c r="N29" s="651"/>
      <c r="O29" s="651"/>
      <c r="P29" s="651"/>
      <c r="Q29" s="652"/>
      <c r="R29" s="218"/>
    </row>
    <row r="30" spans="1:18" ht="21" customHeight="1" x14ac:dyDescent="0.2">
      <c r="A30" s="294"/>
      <c r="B30" s="672" t="s">
        <v>830</v>
      </c>
      <c r="C30" s="672"/>
      <c r="D30" s="672"/>
      <c r="E30" s="672"/>
      <c r="F30" s="672"/>
      <c r="G30" s="672"/>
      <c r="H30" s="672"/>
      <c r="I30" s="672"/>
      <c r="J30" s="672"/>
      <c r="K30" s="672"/>
      <c r="L30" s="672"/>
      <c r="M30" s="672"/>
      <c r="N30" s="672"/>
      <c r="O30" s="672"/>
      <c r="P30" s="672"/>
      <c r="Q30" s="672"/>
      <c r="R30" s="218"/>
    </row>
    <row r="31" spans="1:18" ht="75" customHeight="1" x14ac:dyDescent="0.2">
      <c r="A31" s="417"/>
      <c r="B31" s="653" t="s">
        <v>979</v>
      </c>
      <c r="C31" s="651"/>
      <c r="D31" s="651"/>
      <c r="E31" s="651"/>
      <c r="F31" s="651"/>
      <c r="G31" s="651"/>
      <c r="H31" s="651"/>
      <c r="I31" s="651"/>
      <c r="J31" s="651"/>
      <c r="K31" s="651"/>
      <c r="L31" s="651"/>
      <c r="M31" s="651"/>
      <c r="N31" s="651"/>
      <c r="O31" s="651"/>
      <c r="P31" s="651"/>
      <c r="Q31" s="652"/>
      <c r="R31" s="218"/>
    </row>
    <row r="32" spans="1:18" ht="21" customHeight="1" x14ac:dyDescent="0.2">
      <c r="A32" s="294"/>
      <c r="B32" s="672" t="s">
        <v>834</v>
      </c>
      <c r="C32" s="672"/>
      <c r="D32" s="672"/>
      <c r="E32" s="672"/>
      <c r="F32" s="672"/>
      <c r="G32" s="672"/>
      <c r="H32" s="672"/>
      <c r="I32" s="672"/>
      <c r="J32" s="672"/>
      <c r="K32" s="672"/>
      <c r="L32" s="672"/>
      <c r="M32" s="672"/>
      <c r="N32" s="672"/>
      <c r="O32" s="672"/>
      <c r="P32" s="672"/>
      <c r="Q32" s="672"/>
      <c r="R32" s="218"/>
    </row>
    <row r="33" spans="1:20" ht="75" customHeight="1" x14ac:dyDescent="0.2">
      <c r="A33" s="417"/>
      <c r="B33" s="653" t="s">
        <v>979</v>
      </c>
      <c r="C33" s="651"/>
      <c r="D33" s="651"/>
      <c r="E33" s="651"/>
      <c r="F33" s="651"/>
      <c r="G33" s="651"/>
      <c r="H33" s="651"/>
      <c r="I33" s="651"/>
      <c r="J33" s="651"/>
      <c r="K33" s="651"/>
      <c r="L33" s="651"/>
      <c r="M33" s="651"/>
      <c r="N33" s="651"/>
      <c r="O33" s="651"/>
      <c r="P33" s="651"/>
      <c r="Q33" s="652"/>
      <c r="R33" s="218"/>
    </row>
    <row r="34" spans="1:20" ht="9.75" customHeight="1" x14ac:dyDescent="0.2">
      <c r="A34" s="415"/>
      <c r="B34" s="416"/>
      <c r="C34" s="416"/>
      <c r="D34" s="416"/>
      <c r="E34" s="416"/>
      <c r="F34" s="416"/>
      <c r="G34" s="416"/>
      <c r="H34" s="416"/>
      <c r="I34" s="416"/>
      <c r="J34" s="416"/>
      <c r="K34" s="416"/>
      <c r="L34" s="416"/>
      <c r="M34" s="416"/>
      <c r="N34" s="416"/>
      <c r="O34" s="416"/>
      <c r="P34" s="416"/>
      <c r="Q34" s="416"/>
      <c r="R34" s="218"/>
    </row>
    <row r="35" spans="1:20" ht="20.100000000000001" customHeight="1" thickBot="1" x14ac:dyDescent="0.25">
      <c r="A35" s="264"/>
      <c r="B35" s="265"/>
      <c r="C35" s="265"/>
      <c r="D35" s="265"/>
      <c r="E35" s="265"/>
      <c r="F35" s="265"/>
      <c r="G35" s="265"/>
      <c r="H35" s="265"/>
      <c r="I35" s="265"/>
      <c r="J35" s="265"/>
      <c r="K35" s="265"/>
      <c r="L35" s="265"/>
      <c r="M35" s="265"/>
      <c r="N35" s="265"/>
      <c r="O35" s="265"/>
      <c r="P35" s="265"/>
      <c r="Q35" s="265"/>
      <c r="R35" s="266"/>
    </row>
    <row r="36" spans="1:20" ht="21" customHeight="1" outlineLevel="1" x14ac:dyDescent="0.2">
      <c r="A36" s="703" t="s">
        <v>944</v>
      </c>
      <c r="B36" s="704"/>
      <c r="C36" s="704"/>
      <c r="D36" s="704"/>
      <c r="E36" s="704"/>
      <c r="F36" s="704"/>
      <c r="G36" s="704"/>
      <c r="H36" s="704"/>
      <c r="I36" s="704"/>
      <c r="J36" s="704"/>
      <c r="K36" s="704"/>
      <c r="L36" s="704"/>
      <c r="M36" s="704"/>
      <c r="N36" s="704"/>
      <c r="O36" s="704"/>
      <c r="P36" s="420"/>
      <c r="Q36" s="420"/>
      <c r="R36" s="393"/>
    </row>
    <row r="37" spans="1:20" s="107" customFormat="1" ht="24" customHeight="1" outlineLevel="1" x14ac:dyDescent="0.2">
      <c r="A37" s="394" t="s">
        <v>824</v>
      </c>
      <c r="B37" s="151" t="s">
        <v>857</v>
      </c>
      <c r="C37" s="151"/>
      <c r="D37" s="395"/>
      <c r="E37" s="395"/>
      <c r="F37" s="395"/>
      <c r="G37" s="395"/>
      <c r="H37" s="395"/>
      <c r="I37" s="395"/>
      <c r="J37" s="395"/>
      <c r="K37" s="395"/>
      <c r="L37" s="395"/>
      <c r="M37" s="395"/>
      <c r="N37" s="395"/>
      <c r="O37" s="395"/>
      <c r="P37" s="395"/>
      <c r="Q37" s="395"/>
      <c r="R37" s="396"/>
      <c r="S37" s="89"/>
      <c r="T37" s="89"/>
    </row>
    <row r="38" spans="1:20" s="107" customFormat="1" ht="7.5" customHeight="1" outlineLevel="1" thickBot="1" x14ac:dyDescent="0.25">
      <c r="A38" s="108"/>
      <c r="B38" s="128"/>
      <c r="C38" s="128"/>
      <c r="D38" s="29"/>
      <c r="E38" s="29"/>
      <c r="F38" s="29"/>
      <c r="G38" s="29"/>
      <c r="H38" s="29"/>
      <c r="I38" s="29"/>
      <c r="J38" s="29"/>
      <c r="K38" s="29"/>
      <c r="L38" s="29"/>
      <c r="M38" s="29"/>
      <c r="N38" s="29"/>
      <c r="O38" s="29"/>
      <c r="P38" s="29"/>
      <c r="Q38" s="29"/>
      <c r="R38" s="143"/>
      <c r="S38" s="89"/>
      <c r="T38" s="89"/>
    </row>
    <row r="39" spans="1:20" s="107" customFormat="1" ht="24" customHeight="1" outlineLevel="1" x14ac:dyDescent="0.2">
      <c r="A39" s="108"/>
      <c r="B39" s="128"/>
      <c r="C39" s="654" t="s">
        <v>787</v>
      </c>
      <c r="D39" s="656" t="s">
        <v>946</v>
      </c>
      <c r="E39" s="657"/>
      <c r="F39" s="657"/>
      <c r="G39" s="657"/>
      <c r="H39" s="657"/>
      <c r="I39" s="657"/>
      <c r="J39" s="657"/>
      <c r="K39" s="657"/>
      <c r="L39" s="657"/>
      <c r="M39" s="657"/>
      <c r="N39" s="657"/>
      <c r="O39" s="658"/>
      <c r="P39" s="659" t="s">
        <v>948</v>
      </c>
      <c r="Q39" s="695" t="s">
        <v>784</v>
      </c>
      <c r="R39" s="143"/>
      <c r="S39" s="89"/>
      <c r="T39" s="89"/>
    </row>
    <row r="40" spans="1:20" s="107" customFormat="1" ht="51" customHeight="1" outlineLevel="1" x14ac:dyDescent="0.2">
      <c r="A40" s="108"/>
      <c r="B40" s="361" t="s">
        <v>721</v>
      </c>
      <c r="C40" s="655"/>
      <c r="D40" s="362" t="s">
        <v>659</v>
      </c>
      <c r="E40" s="363" t="s">
        <v>660</v>
      </c>
      <c r="F40" s="363" t="s">
        <v>661</v>
      </c>
      <c r="G40" s="363" t="s">
        <v>662</v>
      </c>
      <c r="H40" s="363" t="s">
        <v>663</v>
      </c>
      <c r="I40" s="363" t="s">
        <v>664</v>
      </c>
      <c r="J40" s="363" t="s">
        <v>665</v>
      </c>
      <c r="K40" s="363" t="s">
        <v>666</v>
      </c>
      <c r="L40" s="363" t="s">
        <v>667</v>
      </c>
      <c r="M40" s="363" t="s">
        <v>668</v>
      </c>
      <c r="N40" s="363" t="s">
        <v>669</v>
      </c>
      <c r="O40" s="364" t="s">
        <v>670</v>
      </c>
      <c r="P40" s="694"/>
      <c r="Q40" s="696"/>
      <c r="R40" s="143"/>
      <c r="S40" s="89"/>
      <c r="T40" s="89"/>
    </row>
    <row r="41" spans="1:20" s="107" customFormat="1" ht="16.899999999999999" customHeight="1" outlineLevel="1" x14ac:dyDescent="0.2">
      <c r="A41" s="108"/>
      <c r="B41" s="365" t="s">
        <v>695</v>
      </c>
      <c r="C41" s="366">
        <f>'IV Korištenje kapaciteta DS'!N148</f>
        <v>1620</v>
      </c>
      <c r="D41" s="142">
        <v>1</v>
      </c>
      <c r="E41" s="30"/>
      <c r="F41" s="31"/>
      <c r="G41" s="33"/>
      <c r="H41" s="30"/>
      <c r="I41" s="31">
        <v>1</v>
      </c>
      <c r="J41" s="33">
        <v>1</v>
      </c>
      <c r="K41" s="30"/>
      <c r="L41" s="30"/>
      <c r="M41" s="31">
        <v>1</v>
      </c>
      <c r="N41" s="33">
        <v>2</v>
      </c>
      <c r="O41" s="33">
        <v>2</v>
      </c>
      <c r="P41" s="367">
        <f>SUM(D41:O41)</f>
        <v>8</v>
      </c>
      <c r="Q41" s="368">
        <f>IFERROR(P41/C41,0)</f>
        <v>4.9382716049382715E-3</v>
      </c>
      <c r="R41" s="143"/>
      <c r="S41" s="89"/>
      <c r="T41" s="89"/>
    </row>
    <row r="42" spans="1:20" ht="16.899999999999999" customHeight="1" outlineLevel="1" x14ac:dyDescent="0.2">
      <c r="A42" s="108"/>
      <c r="B42" s="365" t="s">
        <v>696</v>
      </c>
      <c r="C42" s="366">
        <f>'IV Korištenje kapaciteta DS'!N149</f>
        <v>1717</v>
      </c>
      <c r="D42" s="142">
        <v>1</v>
      </c>
      <c r="E42" s="30"/>
      <c r="F42" s="31"/>
      <c r="G42" s="33"/>
      <c r="H42" s="30">
        <v>3</v>
      </c>
      <c r="I42" s="31">
        <v>2</v>
      </c>
      <c r="J42" s="33">
        <v>1</v>
      </c>
      <c r="K42" s="30">
        <v>1</v>
      </c>
      <c r="L42" s="30"/>
      <c r="M42" s="31">
        <v>4</v>
      </c>
      <c r="N42" s="33">
        <v>6</v>
      </c>
      <c r="O42" s="37">
        <v>4</v>
      </c>
      <c r="P42" s="367">
        <f t="shared" ref="P42:P52" si="0">SUM(D42:O42)</f>
        <v>22</v>
      </c>
      <c r="Q42" s="368">
        <f t="shared" ref="Q42:Q52" si="1">IFERROR(P42/C42,0)</f>
        <v>1.28130460104834E-2</v>
      </c>
      <c r="R42" s="143"/>
    </row>
    <row r="43" spans="1:20" ht="16.899999999999999" customHeight="1" outlineLevel="1" x14ac:dyDescent="0.2">
      <c r="A43" s="108"/>
      <c r="B43" s="365" t="s">
        <v>697</v>
      </c>
      <c r="C43" s="366">
        <f>'IV Korištenje kapaciteta DS'!N150</f>
        <v>290</v>
      </c>
      <c r="D43" s="142"/>
      <c r="E43" s="30"/>
      <c r="F43" s="31">
        <v>1</v>
      </c>
      <c r="G43" s="33"/>
      <c r="H43" s="30"/>
      <c r="I43" s="31">
        <v>2</v>
      </c>
      <c r="J43" s="33"/>
      <c r="K43" s="30"/>
      <c r="L43" s="30"/>
      <c r="M43" s="31"/>
      <c r="N43" s="33">
        <v>3</v>
      </c>
      <c r="O43" s="37">
        <v>5</v>
      </c>
      <c r="P43" s="367">
        <f t="shared" si="0"/>
        <v>11</v>
      </c>
      <c r="Q43" s="368">
        <f t="shared" si="1"/>
        <v>3.793103448275862E-2</v>
      </c>
      <c r="R43" s="143"/>
    </row>
    <row r="44" spans="1:20" ht="16.899999999999999" customHeight="1" outlineLevel="1" x14ac:dyDescent="0.2">
      <c r="A44" s="108"/>
      <c r="B44" s="365" t="s">
        <v>698</v>
      </c>
      <c r="C44" s="366">
        <f>'IV Korištenje kapaciteta DS'!N151</f>
        <v>62</v>
      </c>
      <c r="D44" s="142"/>
      <c r="E44" s="30"/>
      <c r="F44" s="31">
        <v>1</v>
      </c>
      <c r="G44" s="33"/>
      <c r="H44" s="30"/>
      <c r="I44" s="31"/>
      <c r="J44" s="33"/>
      <c r="K44" s="30"/>
      <c r="L44" s="30"/>
      <c r="M44" s="31">
        <v>4</v>
      </c>
      <c r="N44" s="33"/>
      <c r="O44" s="37">
        <v>2</v>
      </c>
      <c r="P44" s="367">
        <f t="shared" si="0"/>
        <v>7</v>
      </c>
      <c r="Q44" s="368">
        <f t="shared" si="1"/>
        <v>0.11290322580645161</v>
      </c>
      <c r="R44" s="143"/>
    </row>
    <row r="45" spans="1:20" ht="16.899999999999999" customHeight="1" outlineLevel="1" x14ac:dyDescent="0.2">
      <c r="A45" s="108"/>
      <c r="B45" s="365" t="s">
        <v>699</v>
      </c>
      <c r="C45" s="366">
        <f>'IV Korištenje kapaciteta DS'!N152</f>
        <v>34</v>
      </c>
      <c r="D45" s="142"/>
      <c r="E45" s="30"/>
      <c r="F45" s="31">
        <v>1</v>
      </c>
      <c r="G45" s="33"/>
      <c r="H45" s="30"/>
      <c r="I45" s="31"/>
      <c r="J45" s="33"/>
      <c r="K45" s="30"/>
      <c r="L45" s="30"/>
      <c r="M45" s="31"/>
      <c r="N45" s="33"/>
      <c r="O45" s="37"/>
      <c r="P45" s="367">
        <f t="shared" si="0"/>
        <v>1</v>
      </c>
      <c r="Q45" s="368">
        <f t="shared" si="1"/>
        <v>2.9411764705882353E-2</v>
      </c>
      <c r="R45" s="143"/>
    </row>
    <row r="46" spans="1:20" ht="16.899999999999999" customHeight="1" outlineLevel="1" x14ac:dyDescent="0.2">
      <c r="A46" s="108"/>
      <c r="B46" s="365" t="s">
        <v>700</v>
      </c>
      <c r="C46" s="366">
        <f>'IV Korištenje kapaciteta DS'!N153</f>
        <v>3</v>
      </c>
      <c r="D46" s="142"/>
      <c r="E46" s="30"/>
      <c r="F46" s="31"/>
      <c r="G46" s="33"/>
      <c r="H46" s="30"/>
      <c r="I46" s="31"/>
      <c r="J46" s="33"/>
      <c r="K46" s="30"/>
      <c r="L46" s="30"/>
      <c r="M46" s="31"/>
      <c r="N46" s="33"/>
      <c r="O46" s="37"/>
      <c r="P46" s="367">
        <f t="shared" si="0"/>
        <v>0</v>
      </c>
      <c r="Q46" s="368">
        <f t="shared" si="1"/>
        <v>0</v>
      </c>
      <c r="R46" s="143"/>
    </row>
    <row r="47" spans="1:20" ht="16.899999999999999" customHeight="1" outlineLevel="1" x14ac:dyDescent="0.2">
      <c r="A47" s="36"/>
      <c r="B47" s="365" t="s">
        <v>701</v>
      </c>
      <c r="C47" s="366">
        <f>'IV Korištenje kapaciteta DS'!N154</f>
        <v>2</v>
      </c>
      <c r="D47" s="142"/>
      <c r="E47" s="30"/>
      <c r="F47" s="31"/>
      <c r="G47" s="33"/>
      <c r="H47" s="30"/>
      <c r="I47" s="31"/>
      <c r="J47" s="33"/>
      <c r="K47" s="30"/>
      <c r="L47" s="30"/>
      <c r="M47" s="31">
        <v>1</v>
      </c>
      <c r="N47" s="33"/>
      <c r="O47" s="37"/>
      <c r="P47" s="367">
        <f t="shared" si="0"/>
        <v>1</v>
      </c>
      <c r="Q47" s="368">
        <f t="shared" si="1"/>
        <v>0.5</v>
      </c>
      <c r="R47" s="143"/>
      <c r="S47" s="107"/>
      <c r="T47" s="107"/>
    </row>
    <row r="48" spans="1:20" ht="16.899999999999999" customHeight="1" outlineLevel="1" x14ac:dyDescent="0.2">
      <c r="A48" s="108"/>
      <c r="B48" s="365" t="s">
        <v>702</v>
      </c>
      <c r="C48" s="366">
        <f>'IV Korištenje kapaciteta DS'!N155</f>
        <v>1</v>
      </c>
      <c r="D48" s="142"/>
      <c r="E48" s="30"/>
      <c r="F48" s="31"/>
      <c r="G48" s="33"/>
      <c r="H48" s="30"/>
      <c r="I48" s="31"/>
      <c r="J48" s="33"/>
      <c r="K48" s="30"/>
      <c r="L48" s="30"/>
      <c r="M48" s="31"/>
      <c r="N48" s="33"/>
      <c r="O48" s="37"/>
      <c r="P48" s="367">
        <f t="shared" si="0"/>
        <v>0</v>
      </c>
      <c r="Q48" s="368">
        <f t="shared" si="1"/>
        <v>0</v>
      </c>
      <c r="R48" s="143"/>
      <c r="S48" s="107"/>
      <c r="T48" s="107"/>
    </row>
    <row r="49" spans="1:20" ht="16.899999999999999" customHeight="1" outlineLevel="1" x14ac:dyDescent="0.2">
      <c r="A49" s="108"/>
      <c r="B49" s="365" t="s">
        <v>703</v>
      </c>
      <c r="C49" s="366">
        <f>'IV Korištenje kapaciteta DS'!N156</f>
        <v>0</v>
      </c>
      <c r="D49" s="142"/>
      <c r="E49" s="30"/>
      <c r="F49" s="31"/>
      <c r="G49" s="33"/>
      <c r="H49" s="30"/>
      <c r="I49" s="31"/>
      <c r="J49" s="33"/>
      <c r="K49" s="30"/>
      <c r="L49" s="30"/>
      <c r="M49" s="31"/>
      <c r="N49" s="33"/>
      <c r="O49" s="37"/>
      <c r="P49" s="367">
        <f t="shared" si="0"/>
        <v>0</v>
      </c>
      <c r="Q49" s="368">
        <f t="shared" si="1"/>
        <v>0</v>
      </c>
      <c r="R49" s="143"/>
      <c r="S49" s="107"/>
      <c r="T49" s="107"/>
    </row>
    <row r="50" spans="1:20" ht="16.899999999999999" customHeight="1" outlineLevel="1" x14ac:dyDescent="0.2">
      <c r="A50" s="108"/>
      <c r="B50" s="365" t="s">
        <v>704</v>
      </c>
      <c r="C50" s="366">
        <f>'IV Korištenje kapaciteta DS'!N157</f>
        <v>0</v>
      </c>
      <c r="D50" s="142"/>
      <c r="E50" s="30"/>
      <c r="F50" s="31"/>
      <c r="G50" s="33"/>
      <c r="H50" s="30"/>
      <c r="I50" s="31"/>
      <c r="J50" s="33"/>
      <c r="K50" s="30"/>
      <c r="L50" s="30"/>
      <c r="M50" s="31"/>
      <c r="N50" s="33"/>
      <c r="O50" s="37"/>
      <c r="P50" s="367">
        <f t="shared" si="0"/>
        <v>0</v>
      </c>
      <c r="Q50" s="368">
        <f t="shared" si="1"/>
        <v>0</v>
      </c>
      <c r="R50" s="143"/>
      <c r="S50" s="107"/>
      <c r="T50" s="107"/>
    </row>
    <row r="51" spans="1:20" ht="16.899999999999999" customHeight="1" outlineLevel="1" x14ac:dyDescent="0.2">
      <c r="A51" s="108"/>
      <c r="B51" s="365" t="s">
        <v>705</v>
      </c>
      <c r="C51" s="366">
        <f>'IV Korištenje kapaciteta DS'!N158</f>
        <v>0</v>
      </c>
      <c r="D51" s="142"/>
      <c r="E51" s="30"/>
      <c r="F51" s="31"/>
      <c r="G51" s="33"/>
      <c r="H51" s="30"/>
      <c r="I51" s="31"/>
      <c r="J51" s="33"/>
      <c r="K51" s="30"/>
      <c r="L51" s="30"/>
      <c r="M51" s="31"/>
      <c r="N51" s="33"/>
      <c r="O51" s="37"/>
      <c r="P51" s="367">
        <f t="shared" si="0"/>
        <v>0</v>
      </c>
      <c r="Q51" s="368">
        <f t="shared" si="1"/>
        <v>0</v>
      </c>
      <c r="R51" s="143"/>
      <c r="S51" s="107"/>
      <c r="T51" s="107"/>
    </row>
    <row r="52" spans="1:20" ht="16.899999999999999" customHeight="1" outlineLevel="1" thickBot="1" x14ac:dyDescent="0.25">
      <c r="A52" s="36"/>
      <c r="B52" s="365" t="s">
        <v>706</v>
      </c>
      <c r="C52" s="366">
        <f>'IV Korištenje kapaciteta DS'!N159</f>
        <v>0</v>
      </c>
      <c r="D52" s="158"/>
      <c r="E52" s="159"/>
      <c r="F52" s="160"/>
      <c r="G52" s="160"/>
      <c r="H52" s="159"/>
      <c r="I52" s="160"/>
      <c r="J52" s="160"/>
      <c r="K52" s="159"/>
      <c r="L52" s="159"/>
      <c r="M52" s="160"/>
      <c r="N52" s="161"/>
      <c r="O52" s="162"/>
      <c r="P52" s="369">
        <f t="shared" si="0"/>
        <v>0</v>
      </c>
      <c r="Q52" s="368">
        <f t="shared" si="1"/>
        <v>0</v>
      </c>
      <c r="R52" s="143"/>
      <c r="S52" s="107"/>
      <c r="T52" s="107"/>
    </row>
    <row r="53" spans="1:20" ht="18" customHeight="1" outlineLevel="1" thickBot="1" x14ac:dyDescent="0.25">
      <c r="A53" s="36"/>
      <c r="B53" s="370"/>
      <c r="C53" s="371">
        <f>SUM(C41:C52)</f>
        <v>3729</v>
      </c>
      <c r="D53" s="372">
        <f>SUM(D41:D52)</f>
        <v>2</v>
      </c>
      <c r="E53" s="373">
        <f t="shared" ref="E53:N53" si="2">SUM(E41:E52)</f>
        <v>0</v>
      </c>
      <c r="F53" s="373">
        <f t="shared" si="2"/>
        <v>3</v>
      </c>
      <c r="G53" s="373">
        <f t="shared" si="2"/>
        <v>0</v>
      </c>
      <c r="H53" s="373">
        <f t="shared" si="2"/>
        <v>3</v>
      </c>
      <c r="I53" s="373">
        <f t="shared" si="2"/>
        <v>5</v>
      </c>
      <c r="J53" s="373">
        <f t="shared" si="2"/>
        <v>2</v>
      </c>
      <c r="K53" s="373">
        <f t="shared" si="2"/>
        <v>1</v>
      </c>
      <c r="L53" s="373">
        <f t="shared" si="2"/>
        <v>0</v>
      </c>
      <c r="M53" s="373">
        <f t="shared" si="2"/>
        <v>10</v>
      </c>
      <c r="N53" s="373">
        <f t="shared" si="2"/>
        <v>11</v>
      </c>
      <c r="O53" s="374">
        <f>SUM(O41:O52)</f>
        <v>13</v>
      </c>
      <c r="P53" s="375">
        <f>SUM(P41:P52)</f>
        <v>50</v>
      </c>
      <c r="Q53" s="376">
        <f>IFERROR(P53/C53,0)</f>
        <v>1.3408420488066506E-2</v>
      </c>
      <c r="R53" s="143"/>
    </row>
    <row r="54" spans="1:20" ht="24.95" customHeight="1" outlineLevel="1" x14ac:dyDescent="0.2">
      <c r="A54" s="135"/>
      <c r="B54" s="128"/>
      <c r="C54" s="128"/>
      <c r="D54" s="34"/>
      <c r="E54" s="32"/>
      <c r="F54" s="136"/>
      <c r="G54" s="128"/>
      <c r="H54" s="32"/>
      <c r="I54" s="136"/>
      <c r="J54" s="128"/>
      <c r="K54" s="34"/>
      <c r="L54" s="32"/>
      <c r="M54" s="136"/>
      <c r="N54" s="136"/>
      <c r="O54" s="128"/>
      <c r="P54" s="128"/>
      <c r="Q54" s="128"/>
      <c r="R54" s="143"/>
      <c r="S54" s="107"/>
      <c r="T54" s="107"/>
    </row>
    <row r="55" spans="1:20" outlineLevel="1" x14ac:dyDescent="0.2">
      <c r="A55" s="377" t="s">
        <v>835</v>
      </c>
      <c r="B55" s="128" t="s">
        <v>836</v>
      </c>
      <c r="C55" s="128"/>
      <c r="D55" s="29"/>
      <c r="E55" s="29"/>
      <c r="F55" s="29"/>
      <c r="G55" s="29"/>
      <c r="H55" s="29"/>
      <c r="I55" s="29"/>
      <c r="J55" s="29"/>
      <c r="K55" s="29"/>
      <c r="L55" s="29"/>
      <c r="M55" s="29"/>
      <c r="N55" s="29"/>
      <c r="O55" s="29"/>
      <c r="P55" s="29"/>
      <c r="Q55" s="29"/>
      <c r="R55" s="131"/>
      <c r="S55" s="107"/>
      <c r="T55" s="107"/>
    </row>
    <row r="56" spans="1:20" ht="13.5" outlineLevel="1" thickBot="1" x14ac:dyDescent="0.25">
      <c r="A56" s="108"/>
      <c r="B56" s="128"/>
      <c r="C56" s="128"/>
      <c r="D56" s="29"/>
      <c r="E56" s="29"/>
      <c r="F56" s="29"/>
      <c r="G56" s="29"/>
      <c r="H56" s="29"/>
      <c r="I56" s="29"/>
      <c r="J56" s="29"/>
      <c r="K56" s="29"/>
      <c r="L56" s="29"/>
      <c r="M56" s="29"/>
      <c r="N56" s="29"/>
      <c r="O56" s="29"/>
      <c r="P56" s="29"/>
      <c r="Q56" s="29"/>
      <c r="R56" s="143"/>
      <c r="S56" s="107"/>
      <c r="T56" s="107"/>
    </row>
    <row r="57" spans="1:20" ht="24" customHeight="1" outlineLevel="1" x14ac:dyDescent="0.2">
      <c r="A57" s="108"/>
      <c r="B57" s="128"/>
      <c r="C57" s="654" t="s">
        <v>787</v>
      </c>
      <c r="D57" s="656" t="s">
        <v>946</v>
      </c>
      <c r="E57" s="657"/>
      <c r="F57" s="657"/>
      <c r="G57" s="657"/>
      <c r="H57" s="657"/>
      <c r="I57" s="657"/>
      <c r="J57" s="657"/>
      <c r="K57" s="657"/>
      <c r="L57" s="657"/>
      <c r="M57" s="657"/>
      <c r="N57" s="657"/>
      <c r="O57" s="658"/>
      <c r="P57" s="659" t="s">
        <v>948</v>
      </c>
      <c r="Q57" s="695" t="s">
        <v>784</v>
      </c>
      <c r="R57" s="143"/>
      <c r="S57" s="107"/>
      <c r="T57" s="107"/>
    </row>
    <row r="58" spans="1:20" ht="42" customHeight="1" outlineLevel="1" thickBot="1" x14ac:dyDescent="0.25">
      <c r="A58" s="108"/>
      <c r="B58" s="378"/>
      <c r="C58" s="655"/>
      <c r="D58" s="362" t="s">
        <v>659</v>
      </c>
      <c r="E58" s="363" t="s">
        <v>660</v>
      </c>
      <c r="F58" s="363" t="s">
        <v>661</v>
      </c>
      <c r="G58" s="363" t="s">
        <v>662</v>
      </c>
      <c r="H58" s="363" t="s">
        <v>663</v>
      </c>
      <c r="I58" s="363" t="s">
        <v>664</v>
      </c>
      <c r="J58" s="363" t="s">
        <v>665</v>
      </c>
      <c r="K58" s="363" t="s">
        <v>666</v>
      </c>
      <c r="L58" s="363" t="s">
        <v>667</v>
      </c>
      <c r="M58" s="363" t="s">
        <v>668</v>
      </c>
      <c r="N58" s="363" t="s">
        <v>669</v>
      </c>
      <c r="O58" s="364" t="s">
        <v>670</v>
      </c>
      <c r="P58" s="660"/>
      <c r="Q58" s="709"/>
      <c r="R58" s="143"/>
      <c r="S58" s="107"/>
      <c r="T58" s="107"/>
    </row>
    <row r="59" spans="1:20" ht="19.149999999999999" customHeight="1" outlineLevel="1" thickBot="1" x14ac:dyDescent="0.25">
      <c r="A59" s="108"/>
      <c r="B59" s="378"/>
      <c r="C59" s="366">
        <f>'IV Korištenje kapaciteta DS'!N30+'IV Korištenje kapaciteta DS'!N41</f>
        <v>3316</v>
      </c>
      <c r="D59" s="142">
        <v>2</v>
      </c>
      <c r="E59" s="30"/>
      <c r="F59" s="31">
        <v>1</v>
      </c>
      <c r="G59" s="33"/>
      <c r="H59" s="30">
        <v>2</v>
      </c>
      <c r="I59" s="31">
        <v>4</v>
      </c>
      <c r="J59" s="33">
        <v>2</v>
      </c>
      <c r="K59" s="30"/>
      <c r="L59" s="30"/>
      <c r="M59" s="31">
        <v>1</v>
      </c>
      <c r="N59" s="33">
        <v>10</v>
      </c>
      <c r="O59" s="33">
        <v>5</v>
      </c>
      <c r="P59" s="379">
        <f>SUM(D59:O59)</f>
        <v>27</v>
      </c>
      <c r="Q59" s="380">
        <f>IFERROR(P59/C59,0)</f>
        <v>8.1423401688781663E-3</v>
      </c>
      <c r="R59" s="143"/>
      <c r="S59" s="107"/>
      <c r="T59" s="107"/>
    </row>
    <row r="60" spans="1:20" ht="19.149999999999999" customHeight="1" outlineLevel="1" x14ac:dyDescent="0.2">
      <c r="A60" s="135"/>
      <c r="B60" s="128"/>
      <c r="C60" s="128"/>
      <c r="D60" s="34"/>
      <c r="E60" s="32"/>
      <c r="F60" s="136"/>
      <c r="G60" s="128"/>
      <c r="H60" s="32"/>
      <c r="I60" s="136"/>
      <c r="J60" s="128"/>
      <c r="K60" s="34"/>
      <c r="L60" s="32"/>
      <c r="M60" s="136"/>
      <c r="N60" s="136"/>
      <c r="O60" s="128"/>
      <c r="P60" s="128"/>
      <c r="Q60" s="128"/>
      <c r="R60" s="143"/>
      <c r="S60" s="107"/>
      <c r="T60" s="107"/>
    </row>
    <row r="61" spans="1:20" outlineLevel="1" x14ac:dyDescent="0.2">
      <c r="A61" s="377" t="s">
        <v>821</v>
      </c>
      <c r="B61" s="128" t="s">
        <v>837</v>
      </c>
      <c r="C61" s="128"/>
      <c r="D61" s="29"/>
      <c r="E61" s="29"/>
      <c r="F61" s="29"/>
      <c r="G61" s="128"/>
      <c r="H61" s="32"/>
      <c r="I61" s="136"/>
      <c r="J61" s="128"/>
      <c r="K61" s="34"/>
      <c r="L61" s="32"/>
      <c r="M61" s="136"/>
      <c r="N61" s="136"/>
      <c r="O61" s="128"/>
      <c r="P61" s="128"/>
      <c r="Q61" s="128"/>
      <c r="R61" s="143"/>
      <c r="S61" s="107"/>
      <c r="T61" s="107"/>
    </row>
    <row r="62" spans="1:20" ht="13.5" customHeight="1" outlineLevel="1" thickBot="1" x14ac:dyDescent="0.25">
      <c r="A62" s="110"/>
      <c r="B62" s="128"/>
      <c r="C62" s="128"/>
      <c r="D62" s="29"/>
      <c r="E62" s="29"/>
      <c r="F62" s="29"/>
      <c r="G62" s="29"/>
      <c r="H62" s="29"/>
      <c r="I62" s="29"/>
      <c r="J62" s="29"/>
      <c r="K62" s="29"/>
      <c r="L62" s="29"/>
      <c r="M62" s="29"/>
      <c r="N62" s="29"/>
      <c r="O62" s="29"/>
      <c r="P62" s="29"/>
      <c r="Q62" s="29"/>
      <c r="R62" s="143"/>
      <c r="S62" s="107"/>
      <c r="T62" s="107"/>
    </row>
    <row r="63" spans="1:20" ht="36.75" customHeight="1" outlineLevel="1" x14ac:dyDescent="0.2">
      <c r="A63" s="110"/>
      <c r="B63" s="128"/>
      <c r="C63" s="661" t="s">
        <v>786</v>
      </c>
      <c r="D63" s="663" t="s">
        <v>783</v>
      </c>
      <c r="E63" s="664"/>
      <c r="F63" s="664"/>
      <c r="G63" s="664"/>
      <c r="H63" s="664"/>
      <c r="I63" s="664"/>
      <c r="J63" s="664"/>
      <c r="K63" s="664"/>
      <c r="L63" s="664"/>
      <c r="M63" s="664"/>
      <c r="N63" s="664"/>
      <c r="O63" s="665"/>
      <c r="P63" s="666" t="s">
        <v>948</v>
      </c>
      <c r="Q63" s="701" t="s">
        <v>785</v>
      </c>
      <c r="R63" s="143"/>
      <c r="S63" s="107"/>
      <c r="T63" s="107"/>
    </row>
    <row r="64" spans="1:20" ht="45" customHeight="1" outlineLevel="1" x14ac:dyDescent="0.2">
      <c r="A64" s="110"/>
      <c r="B64" s="361" t="s">
        <v>721</v>
      </c>
      <c r="C64" s="708"/>
      <c r="D64" s="381" t="s">
        <v>659</v>
      </c>
      <c r="E64" s="382" t="s">
        <v>660</v>
      </c>
      <c r="F64" s="382" t="s">
        <v>661</v>
      </c>
      <c r="G64" s="382" t="s">
        <v>662</v>
      </c>
      <c r="H64" s="382" t="s">
        <v>663</v>
      </c>
      <c r="I64" s="382" t="s">
        <v>664</v>
      </c>
      <c r="J64" s="382" t="s">
        <v>665</v>
      </c>
      <c r="K64" s="382" t="s">
        <v>666</v>
      </c>
      <c r="L64" s="382" t="s">
        <v>667</v>
      </c>
      <c r="M64" s="382" t="s">
        <v>668</v>
      </c>
      <c r="N64" s="382" t="s">
        <v>669</v>
      </c>
      <c r="O64" s="383" t="s">
        <v>670</v>
      </c>
      <c r="P64" s="700"/>
      <c r="Q64" s="702"/>
      <c r="R64" s="143"/>
      <c r="S64" s="107"/>
      <c r="T64" s="107"/>
    </row>
    <row r="65" spans="1:20" ht="16.899999999999999" customHeight="1" outlineLevel="1" x14ac:dyDescent="0.2">
      <c r="A65" s="110"/>
      <c r="B65" s="365" t="s">
        <v>695</v>
      </c>
      <c r="C65" s="366">
        <f>'IV Korištenje kapaciteta DS'!O164</f>
        <v>4422613</v>
      </c>
      <c r="D65" s="142">
        <v>10</v>
      </c>
      <c r="E65" s="30"/>
      <c r="F65" s="31"/>
      <c r="G65" s="31"/>
      <c r="H65" s="30"/>
      <c r="I65" s="31">
        <v>48</v>
      </c>
      <c r="J65" s="31">
        <v>165</v>
      </c>
      <c r="K65" s="30"/>
      <c r="L65" s="30"/>
      <c r="M65" s="31">
        <v>0</v>
      </c>
      <c r="N65" s="31">
        <v>155</v>
      </c>
      <c r="O65" s="33">
        <v>145</v>
      </c>
      <c r="P65" s="367">
        <f>SUM(D65:O65)</f>
        <v>523</v>
      </c>
      <c r="Q65" s="368">
        <f>IFERROR(P65/C65,0)</f>
        <v>1.182558817603982E-4</v>
      </c>
      <c r="R65" s="143"/>
      <c r="S65" s="107"/>
      <c r="T65" s="107"/>
    </row>
    <row r="66" spans="1:20" ht="16.899999999999999" customHeight="1" outlineLevel="1" x14ac:dyDescent="0.2">
      <c r="A66" s="110"/>
      <c r="B66" s="365" t="s">
        <v>696</v>
      </c>
      <c r="C66" s="366">
        <f>'IV Korištenje kapaciteta DS'!O165</f>
        <v>21409452</v>
      </c>
      <c r="D66" s="142">
        <v>4997</v>
      </c>
      <c r="E66" s="30"/>
      <c r="F66" s="31"/>
      <c r="G66" s="31"/>
      <c r="H66" s="30">
        <v>1452</v>
      </c>
      <c r="I66" s="31">
        <v>88</v>
      </c>
      <c r="J66" s="31">
        <v>156</v>
      </c>
      <c r="K66" s="30">
        <v>0</v>
      </c>
      <c r="L66" s="30"/>
      <c r="M66" s="31">
        <v>853</v>
      </c>
      <c r="N66" s="31">
        <v>7929</v>
      </c>
      <c r="O66" s="33">
        <v>4783</v>
      </c>
      <c r="P66" s="367">
        <f t="shared" ref="P66:P76" si="3">SUM(D66:O66)</f>
        <v>20258</v>
      </c>
      <c r="Q66" s="368">
        <f t="shared" ref="Q66:Q76" si="4">IFERROR(P66/C66,0)</f>
        <v>9.4621758651272344E-4</v>
      </c>
      <c r="R66" s="143"/>
    </row>
    <row r="67" spans="1:20" ht="16.899999999999999" customHeight="1" outlineLevel="1" x14ac:dyDescent="0.2">
      <c r="A67" s="110"/>
      <c r="B67" s="365" t="s">
        <v>697</v>
      </c>
      <c r="C67" s="366">
        <f>'IV Korištenje kapaciteta DS'!O166</f>
        <v>9383693</v>
      </c>
      <c r="D67" s="142"/>
      <c r="E67" s="30"/>
      <c r="F67" s="31">
        <v>3225</v>
      </c>
      <c r="G67" s="31"/>
      <c r="H67" s="30"/>
      <c r="I67" s="31">
        <v>0</v>
      </c>
      <c r="J67" s="31"/>
      <c r="K67" s="30"/>
      <c r="L67" s="30"/>
      <c r="M67" s="31"/>
      <c r="N67" s="31">
        <v>10723</v>
      </c>
      <c r="O67" s="33">
        <v>31109</v>
      </c>
      <c r="P67" s="367">
        <f t="shared" si="3"/>
        <v>45057</v>
      </c>
      <c r="Q67" s="368">
        <f t="shared" si="4"/>
        <v>4.8016276747331783E-3</v>
      </c>
      <c r="R67" s="143"/>
    </row>
    <row r="68" spans="1:20" ht="16.899999999999999" customHeight="1" outlineLevel="1" x14ac:dyDescent="0.2">
      <c r="A68" s="110"/>
      <c r="B68" s="365" t="s">
        <v>698</v>
      </c>
      <c r="C68" s="366">
        <f>'IV Korištenje kapaciteta DS'!O167</f>
        <v>4228290</v>
      </c>
      <c r="D68" s="142"/>
      <c r="E68" s="30"/>
      <c r="F68" s="31">
        <v>7989</v>
      </c>
      <c r="G68" s="31"/>
      <c r="H68" s="30"/>
      <c r="I68" s="31"/>
      <c r="J68" s="31"/>
      <c r="K68" s="30"/>
      <c r="L68" s="30"/>
      <c r="M68" s="31">
        <v>0</v>
      </c>
      <c r="N68" s="31"/>
      <c r="O68" s="33">
        <v>16530</v>
      </c>
      <c r="P68" s="367">
        <f t="shared" si="3"/>
        <v>24519</v>
      </c>
      <c r="Q68" s="368">
        <f t="shared" si="4"/>
        <v>5.7987980956840709E-3</v>
      </c>
      <c r="R68" s="143"/>
    </row>
    <row r="69" spans="1:20" ht="16.899999999999999" customHeight="1" outlineLevel="1" x14ac:dyDescent="0.2">
      <c r="A69" s="110"/>
      <c r="B69" s="365" t="s">
        <v>699</v>
      </c>
      <c r="C69" s="366">
        <f>'IV Korištenje kapaciteta DS'!O168</f>
        <v>7262726</v>
      </c>
      <c r="D69" s="142"/>
      <c r="E69" s="30"/>
      <c r="F69" s="31">
        <v>27017</v>
      </c>
      <c r="G69" s="31"/>
      <c r="H69" s="30"/>
      <c r="I69" s="31"/>
      <c r="J69" s="31"/>
      <c r="K69" s="30"/>
      <c r="L69" s="30"/>
      <c r="M69" s="31"/>
      <c r="N69" s="31"/>
      <c r="O69" s="33"/>
      <c r="P69" s="367">
        <f t="shared" si="3"/>
        <v>27017</v>
      </c>
      <c r="Q69" s="368">
        <f t="shared" si="4"/>
        <v>3.7199530864857082E-3</v>
      </c>
      <c r="R69" s="143"/>
    </row>
    <row r="70" spans="1:20" ht="16.899999999999999" customHeight="1" outlineLevel="1" x14ac:dyDescent="0.2">
      <c r="A70" s="110"/>
      <c r="B70" s="365" t="s">
        <v>700</v>
      </c>
      <c r="C70" s="366">
        <f>'IV Korištenje kapaciteta DS'!O169</f>
        <v>3515072</v>
      </c>
      <c r="D70" s="142"/>
      <c r="E70" s="30"/>
      <c r="F70" s="31"/>
      <c r="G70" s="31"/>
      <c r="H70" s="30"/>
      <c r="I70" s="31"/>
      <c r="J70" s="31"/>
      <c r="K70" s="30"/>
      <c r="L70" s="30"/>
      <c r="M70" s="31"/>
      <c r="N70" s="31"/>
      <c r="O70" s="33"/>
      <c r="P70" s="367">
        <f t="shared" si="3"/>
        <v>0</v>
      </c>
      <c r="Q70" s="368">
        <f t="shared" si="4"/>
        <v>0</v>
      </c>
      <c r="R70" s="143"/>
    </row>
    <row r="71" spans="1:20" ht="16.899999999999999" customHeight="1" outlineLevel="1" x14ac:dyDescent="0.2">
      <c r="A71" s="110"/>
      <c r="B71" s="365" t="s">
        <v>701</v>
      </c>
      <c r="C71" s="366">
        <f>'IV Korištenje kapaciteta DS'!O170</f>
        <v>5195376</v>
      </c>
      <c r="D71" s="142"/>
      <c r="E71" s="30"/>
      <c r="F71" s="31"/>
      <c r="G71" s="31"/>
      <c r="H71" s="30"/>
      <c r="I71" s="31"/>
      <c r="J71" s="31"/>
      <c r="K71" s="30"/>
      <c r="L71" s="30"/>
      <c r="M71" s="31">
        <v>261815</v>
      </c>
      <c r="N71" s="31"/>
      <c r="O71" s="33"/>
      <c r="P71" s="367">
        <f t="shared" si="3"/>
        <v>261815</v>
      </c>
      <c r="Q71" s="368">
        <f t="shared" si="4"/>
        <v>5.0393850223737414E-2</v>
      </c>
      <c r="R71" s="143"/>
    </row>
    <row r="72" spans="1:20" ht="16.899999999999999" customHeight="1" outlineLevel="1" x14ac:dyDescent="0.2">
      <c r="A72" s="110"/>
      <c r="B72" s="365" t="s">
        <v>702</v>
      </c>
      <c r="C72" s="366">
        <f>'IV Korištenje kapaciteta DS'!O171</f>
        <v>5426785</v>
      </c>
      <c r="D72" s="142"/>
      <c r="E72" s="30"/>
      <c r="F72" s="31"/>
      <c r="G72" s="31"/>
      <c r="H72" s="30"/>
      <c r="I72" s="31"/>
      <c r="J72" s="31"/>
      <c r="K72" s="30"/>
      <c r="L72" s="30"/>
      <c r="M72" s="31"/>
      <c r="N72" s="31"/>
      <c r="O72" s="33"/>
      <c r="P72" s="367">
        <f t="shared" si="3"/>
        <v>0</v>
      </c>
      <c r="Q72" s="368">
        <f t="shared" si="4"/>
        <v>0</v>
      </c>
      <c r="R72" s="143"/>
    </row>
    <row r="73" spans="1:20" ht="16.899999999999999" customHeight="1" outlineLevel="1" x14ac:dyDescent="0.2">
      <c r="A73" s="110"/>
      <c r="B73" s="365" t="s">
        <v>703</v>
      </c>
      <c r="C73" s="366">
        <f>'IV Korištenje kapaciteta DS'!O172</f>
        <v>0</v>
      </c>
      <c r="D73" s="142"/>
      <c r="E73" s="30"/>
      <c r="F73" s="31"/>
      <c r="G73" s="31"/>
      <c r="H73" s="30"/>
      <c r="I73" s="31"/>
      <c r="J73" s="31"/>
      <c r="K73" s="30"/>
      <c r="L73" s="30"/>
      <c r="M73" s="31"/>
      <c r="N73" s="31"/>
      <c r="O73" s="33"/>
      <c r="P73" s="367">
        <f t="shared" si="3"/>
        <v>0</v>
      </c>
      <c r="Q73" s="368">
        <f t="shared" si="4"/>
        <v>0</v>
      </c>
      <c r="R73" s="143"/>
    </row>
    <row r="74" spans="1:20" ht="16.899999999999999" customHeight="1" outlineLevel="1" x14ac:dyDescent="0.2">
      <c r="A74" s="110"/>
      <c r="B74" s="365" t="s">
        <v>704</v>
      </c>
      <c r="C74" s="366">
        <f>'IV Korištenje kapaciteta DS'!O173</f>
        <v>0</v>
      </c>
      <c r="D74" s="142"/>
      <c r="E74" s="30"/>
      <c r="F74" s="31"/>
      <c r="G74" s="31"/>
      <c r="H74" s="30"/>
      <c r="I74" s="31"/>
      <c r="J74" s="31"/>
      <c r="K74" s="30"/>
      <c r="L74" s="30"/>
      <c r="M74" s="31"/>
      <c r="N74" s="31"/>
      <c r="O74" s="33"/>
      <c r="P74" s="367">
        <f t="shared" si="3"/>
        <v>0</v>
      </c>
      <c r="Q74" s="368">
        <f t="shared" si="4"/>
        <v>0</v>
      </c>
      <c r="R74" s="143"/>
    </row>
    <row r="75" spans="1:20" ht="18" customHeight="1" outlineLevel="1" x14ac:dyDescent="0.2">
      <c r="A75" s="36"/>
      <c r="B75" s="365" t="s">
        <v>705</v>
      </c>
      <c r="C75" s="366">
        <f>'IV Korištenje kapaciteta DS'!O174</f>
        <v>0</v>
      </c>
      <c r="D75" s="142"/>
      <c r="E75" s="30"/>
      <c r="F75" s="31"/>
      <c r="G75" s="31"/>
      <c r="H75" s="30"/>
      <c r="I75" s="31"/>
      <c r="J75" s="31"/>
      <c r="K75" s="30"/>
      <c r="L75" s="30"/>
      <c r="M75" s="31"/>
      <c r="N75" s="31"/>
      <c r="O75" s="33"/>
      <c r="P75" s="367">
        <f t="shared" si="3"/>
        <v>0</v>
      </c>
      <c r="Q75" s="368">
        <f t="shared" si="4"/>
        <v>0</v>
      </c>
      <c r="R75" s="143"/>
    </row>
    <row r="76" spans="1:20" ht="18" customHeight="1" outlineLevel="1" thickBot="1" x14ac:dyDescent="0.25">
      <c r="A76" s="384"/>
      <c r="B76" s="365" t="s">
        <v>706</v>
      </c>
      <c r="C76" s="366">
        <f>'IV Korištenje kapaciteta DS'!O175</f>
        <v>0</v>
      </c>
      <c r="D76" s="158"/>
      <c r="E76" s="159"/>
      <c r="F76" s="160"/>
      <c r="G76" s="160"/>
      <c r="H76" s="159"/>
      <c r="I76" s="160"/>
      <c r="J76" s="160"/>
      <c r="K76" s="159"/>
      <c r="L76" s="159"/>
      <c r="M76" s="160"/>
      <c r="N76" s="160"/>
      <c r="O76" s="161"/>
      <c r="P76" s="369">
        <f t="shared" si="3"/>
        <v>0</v>
      </c>
      <c r="Q76" s="368">
        <f t="shared" si="4"/>
        <v>0</v>
      </c>
      <c r="R76" s="143"/>
    </row>
    <row r="77" spans="1:20" ht="20.25" customHeight="1" outlineLevel="1" thickBot="1" x14ac:dyDescent="0.25">
      <c r="A77" s="110"/>
      <c r="B77" s="370"/>
      <c r="C77" s="371">
        <f>SUM(C65:C76)</f>
        <v>60844007</v>
      </c>
      <c r="D77" s="372">
        <f>SUM(D65:D76)</f>
        <v>5007</v>
      </c>
      <c r="E77" s="373">
        <f t="shared" ref="E77:N77" si="5">SUM(E65:E76)</f>
        <v>0</v>
      </c>
      <c r="F77" s="373">
        <f t="shared" si="5"/>
        <v>38231</v>
      </c>
      <c r="G77" s="373">
        <f t="shared" si="5"/>
        <v>0</v>
      </c>
      <c r="H77" s="373">
        <f t="shared" si="5"/>
        <v>1452</v>
      </c>
      <c r="I77" s="373">
        <f t="shared" si="5"/>
        <v>136</v>
      </c>
      <c r="J77" s="373">
        <f t="shared" si="5"/>
        <v>321</v>
      </c>
      <c r="K77" s="373">
        <f t="shared" si="5"/>
        <v>0</v>
      </c>
      <c r="L77" s="373">
        <f t="shared" si="5"/>
        <v>0</v>
      </c>
      <c r="M77" s="373">
        <f t="shared" si="5"/>
        <v>262668</v>
      </c>
      <c r="N77" s="373">
        <f t="shared" si="5"/>
        <v>18807</v>
      </c>
      <c r="O77" s="374">
        <f>SUM(O65:O76)</f>
        <v>52567</v>
      </c>
      <c r="P77" s="385">
        <f>SUM(P65:P76)</f>
        <v>379189</v>
      </c>
      <c r="Q77" s="380">
        <f>IFERROR(P77/C77,0)</f>
        <v>6.2321503578815904E-3</v>
      </c>
      <c r="R77" s="143"/>
    </row>
    <row r="78" spans="1:20" ht="20.25" customHeight="1" outlineLevel="1" x14ac:dyDescent="0.2">
      <c r="A78" s="110"/>
      <c r="B78" s="128"/>
      <c r="C78" s="128"/>
      <c r="D78" s="128"/>
      <c r="E78" s="128"/>
      <c r="F78" s="128"/>
      <c r="G78" s="128"/>
      <c r="H78" s="128"/>
      <c r="I78" s="128"/>
      <c r="J78" s="128"/>
      <c r="K78" s="128"/>
      <c r="L78" s="128"/>
      <c r="M78" s="128"/>
      <c r="N78" s="128"/>
      <c r="O78" s="128"/>
      <c r="P78" s="128"/>
      <c r="Q78" s="128"/>
      <c r="R78" s="114"/>
    </row>
    <row r="79" spans="1:20" ht="20.25" customHeight="1" outlineLevel="1" x14ac:dyDescent="0.2">
      <c r="A79" s="377" t="s">
        <v>840</v>
      </c>
      <c r="B79" s="128" t="s">
        <v>838</v>
      </c>
      <c r="C79" s="128"/>
      <c r="D79" s="29"/>
      <c r="E79" s="29"/>
      <c r="F79" s="29"/>
      <c r="G79" s="128"/>
      <c r="H79" s="32"/>
      <c r="I79" s="136"/>
      <c r="J79" s="128"/>
      <c r="K79" s="34"/>
      <c r="L79" s="32"/>
      <c r="M79" s="136"/>
      <c r="N79" s="136"/>
      <c r="O79" s="128"/>
      <c r="P79" s="128"/>
      <c r="Q79" s="128"/>
      <c r="R79" s="114"/>
    </row>
    <row r="80" spans="1:20" ht="13.5" customHeight="1" outlineLevel="1" thickBot="1" x14ac:dyDescent="0.25">
      <c r="A80" s="110"/>
      <c r="B80" s="128"/>
      <c r="C80" s="128"/>
      <c r="D80" s="29"/>
      <c r="E80" s="29"/>
      <c r="F80" s="29"/>
      <c r="G80" s="29"/>
      <c r="H80" s="29"/>
      <c r="I80" s="29"/>
      <c r="J80" s="29"/>
      <c r="K80" s="29"/>
      <c r="L80" s="29"/>
      <c r="M80" s="29"/>
      <c r="N80" s="29"/>
      <c r="O80" s="29"/>
      <c r="P80" s="29"/>
      <c r="Q80" s="29"/>
      <c r="R80" s="114"/>
    </row>
    <row r="81" spans="1:18" ht="46.5" customHeight="1" outlineLevel="1" x14ac:dyDescent="0.2">
      <c r="A81" s="110"/>
      <c r="B81" s="128"/>
      <c r="C81" s="661" t="s">
        <v>786</v>
      </c>
      <c r="D81" s="663" t="s">
        <v>839</v>
      </c>
      <c r="E81" s="664"/>
      <c r="F81" s="664"/>
      <c r="G81" s="664"/>
      <c r="H81" s="664"/>
      <c r="I81" s="664"/>
      <c r="J81" s="664"/>
      <c r="K81" s="664"/>
      <c r="L81" s="664"/>
      <c r="M81" s="664"/>
      <c r="N81" s="664"/>
      <c r="O81" s="665"/>
      <c r="P81" s="666" t="s">
        <v>948</v>
      </c>
      <c r="Q81" s="701" t="s">
        <v>785</v>
      </c>
      <c r="R81" s="114"/>
    </row>
    <row r="82" spans="1:18" ht="46.5" customHeight="1" outlineLevel="1" thickBot="1" x14ac:dyDescent="0.25">
      <c r="A82" s="110"/>
      <c r="B82" s="378"/>
      <c r="C82" s="662"/>
      <c r="D82" s="381" t="s">
        <v>659</v>
      </c>
      <c r="E82" s="382" t="s">
        <v>660</v>
      </c>
      <c r="F82" s="382" t="s">
        <v>661</v>
      </c>
      <c r="G82" s="382" t="s">
        <v>662</v>
      </c>
      <c r="H82" s="382" t="s">
        <v>663</v>
      </c>
      <c r="I82" s="382" t="s">
        <v>664</v>
      </c>
      <c r="J82" s="382" t="s">
        <v>665</v>
      </c>
      <c r="K82" s="382" t="s">
        <v>666</v>
      </c>
      <c r="L82" s="382" t="s">
        <v>667</v>
      </c>
      <c r="M82" s="382" t="s">
        <v>668</v>
      </c>
      <c r="N82" s="382" t="s">
        <v>669</v>
      </c>
      <c r="O82" s="383" t="s">
        <v>670</v>
      </c>
      <c r="P82" s="667"/>
      <c r="Q82" s="710"/>
      <c r="R82" s="114"/>
    </row>
    <row r="83" spans="1:18" ht="19.149999999999999" customHeight="1" outlineLevel="1" thickBot="1" x14ac:dyDescent="0.25">
      <c r="A83" s="110"/>
      <c r="B83" s="386"/>
      <c r="C83" s="387">
        <f>'IV Korištenje kapaciteta DS'!O97+'IV Korištenje kapaciteta DS'!O108</f>
        <v>31649458</v>
      </c>
      <c r="D83" s="142">
        <v>5007</v>
      </c>
      <c r="E83" s="30"/>
      <c r="F83" s="31">
        <v>3225</v>
      </c>
      <c r="G83" s="31"/>
      <c r="H83" s="30">
        <v>890</v>
      </c>
      <c r="I83" s="31">
        <v>136</v>
      </c>
      <c r="J83" s="31">
        <v>321</v>
      </c>
      <c r="K83" s="30"/>
      <c r="L83" s="30"/>
      <c r="M83" s="31">
        <v>97</v>
      </c>
      <c r="N83" s="31">
        <v>17351</v>
      </c>
      <c r="O83" s="33">
        <v>3851</v>
      </c>
      <c r="P83" s="388">
        <f>SUM(D83:O83)</f>
        <v>30878</v>
      </c>
      <c r="Q83" s="376">
        <f>IFERROR(P83/C83,0)</f>
        <v>9.7562492223405531E-4</v>
      </c>
      <c r="R83" s="114"/>
    </row>
    <row r="84" spans="1:18" ht="12" customHeight="1" outlineLevel="1" x14ac:dyDescent="0.2">
      <c r="A84" s="110"/>
      <c r="B84" s="128"/>
      <c r="C84" s="128"/>
      <c r="D84" s="128"/>
      <c r="E84" s="128"/>
      <c r="F84" s="128"/>
      <c r="G84" s="128"/>
      <c r="H84" s="128"/>
      <c r="I84" s="128"/>
      <c r="J84" s="128"/>
      <c r="K84" s="128"/>
      <c r="L84" s="128"/>
      <c r="M84" s="128"/>
      <c r="N84" s="128"/>
      <c r="O84" s="128"/>
      <c r="P84" s="128"/>
      <c r="Q84" s="128"/>
      <c r="R84" s="114"/>
    </row>
    <row r="85" spans="1:18" ht="15" customHeight="1" outlineLevel="1" x14ac:dyDescent="0.2">
      <c r="A85" s="389"/>
      <c r="B85" s="697" t="s">
        <v>928</v>
      </c>
      <c r="C85" s="697"/>
      <c r="D85" s="697"/>
      <c r="E85" s="697"/>
      <c r="F85" s="697"/>
      <c r="G85" s="697"/>
      <c r="H85" s="697"/>
      <c r="I85" s="697"/>
      <c r="J85" s="697"/>
      <c r="K85" s="697"/>
      <c r="L85" s="697"/>
      <c r="M85" s="697"/>
      <c r="N85" s="697"/>
      <c r="O85" s="697"/>
      <c r="P85" s="697"/>
      <c r="Q85" s="697"/>
      <c r="R85" s="147"/>
    </row>
    <row r="86" spans="1:18" ht="15" customHeight="1" outlineLevel="1" x14ac:dyDescent="0.2">
      <c r="A86" s="389"/>
      <c r="B86" s="697"/>
      <c r="C86" s="697"/>
      <c r="D86" s="697"/>
      <c r="E86" s="697"/>
      <c r="F86" s="697"/>
      <c r="G86" s="697"/>
      <c r="H86" s="697"/>
      <c r="I86" s="697"/>
      <c r="J86" s="697"/>
      <c r="K86" s="697"/>
      <c r="L86" s="697"/>
      <c r="M86" s="697"/>
      <c r="N86" s="697"/>
      <c r="O86" s="697"/>
      <c r="P86" s="697"/>
      <c r="Q86" s="697"/>
      <c r="R86" s="147"/>
    </row>
    <row r="87" spans="1:18" ht="15" customHeight="1" outlineLevel="1" x14ac:dyDescent="0.2">
      <c r="A87" s="389"/>
      <c r="B87" s="697"/>
      <c r="C87" s="697"/>
      <c r="D87" s="697"/>
      <c r="E87" s="697"/>
      <c r="F87" s="697"/>
      <c r="G87" s="697"/>
      <c r="H87" s="697"/>
      <c r="I87" s="697"/>
      <c r="J87" s="697"/>
      <c r="K87" s="697"/>
      <c r="L87" s="697"/>
      <c r="M87" s="697"/>
      <c r="N87" s="697"/>
      <c r="O87" s="697"/>
      <c r="P87" s="697"/>
      <c r="Q87" s="697"/>
      <c r="R87" s="147"/>
    </row>
    <row r="88" spans="1:18" outlineLevel="1" x14ac:dyDescent="0.2">
      <c r="A88" s="110"/>
      <c r="B88" s="32"/>
      <c r="C88" s="32"/>
      <c r="D88" s="32"/>
      <c r="E88" s="32"/>
      <c r="F88" s="32"/>
      <c r="G88" s="32"/>
      <c r="H88" s="32"/>
      <c r="I88" s="32"/>
      <c r="J88" s="32"/>
      <c r="K88" s="32"/>
      <c r="L88" s="32"/>
      <c r="M88" s="32"/>
      <c r="N88" s="32"/>
      <c r="O88" s="32"/>
      <c r="P88" s="32"/>
      <c r="Q88" s="32"/>
      <c r="R88" s="114"/>
    </row>
    <row r="89" spans="1:18" outlineLevel="1" x14ac:dyDescent="0.2">
      <c r="A89" s="390" t="s">
        <v>1</v>
      </c>
      <c r="B89" s="505" t="s">
        <v>672</v>
      </c>
      <c r="C89" s="505"/>
      <c r="D89" s="505"/>
      <c r="E89" s="505"/>
      <c r="F89" s="505"/>
      <c r="G89" s="505"/>
      <c r="H89" s="505"/>
      <c r="I89" s="505"/>
      <c r="J89" s="128"/>
      <c r="K89" s="128"/>
      <c r="L89" s="128"/>
      <c r="M89" s="128"/>
      <c r="N89" s="128"/>
      <c r="O89" s="128"/>
      <c r="P89" s="128"/>
      <c r="Q89" s="128"/>
      <c r="R89" s="114"/>
    </row>
    <row r="90" spans="1:18" ht="15" outlineLevel="1" x14ac:dyDescent="0.2">
      <c r="A90" s="415"/>
      <c r="B90" s="416"/>
      <c r="C90" s="416"/>
      <c r="D90" s="416"/>
      <c r="E90" s="698" t="s">
        <v>673</v>
      </c>
      <c r="F90" s="699"/>
      <c r="G90" s="698" t="s">
        <v>674</v>
      </c>
      <c r="H90" s="699"/>
      <c r="I90" s="698" t="s">
        <v>675</v>
      </c>
      <c r="J90" s="699"/>
      <c r="K90" s="128"/>
      <c r="L90" s="128"/>
      <c r="M90" s="128"/>
      <c r="N90" s="128"/>
      <c r="O90" s="128"/>
      <c r="P90" s="128"/>
      <c r="Q90" s="128"/>
      <c r="R90" s="114"/>
    </row>
    <row r="91" spans="1:18" ht="26.45" customHeight="1" outlineLevel="1" x14ac:dyDescent="0.2">
      <c r="A91" s="110"/>
      <c r="B91" s="505" t="s">
        <v>676</v>
      </c>
      <c r="C91" s="505"/>
      <c r="D91" s="679"/>
      <c r="E91" s="677">
        <v>3</v>
      </c>
      <c r="F91" s="678"/>
      <c r="G91" s="677">
        <v>1</v>
      </c>
      <c r="H91" s="678"/>
      <c r="I91" s="677">
        <v>4</v>
      </c>
      <c r="J91" s="678"/>
      <c r="K91" s="144"/>
      <c r="L91" s="144"/>
      <c r="M91" s="144"/>
      <c r="N91" s="144"/>
      <c r="O91" s="144"/>
      <c r="P91" s="144"/>
      <c r="Q91" s="144"/>
      <c r="R91" s="139"/>
    </row>
    <row r="92" spans="1:18" ht="15.75" outlineLevel="1" thickBot="1" x14ac:dyDescent="0.25">
      <c r="A92" s="415"/>
      <c r="B92" s="416"/>
      <c r="C92" s="416"/>
      <c r="D92" s="416"/>
      <c r="E92" s="416"/>
      <c r="F92" s="416"/>
      <c r="G92" s="416"/>
      <c r="H92" s="416"/>
      <c r="I92" s="416"/>
      <c r="J92" s="128"/>
      <c r="K92" s="128"/>
      <c r="L92" s="128"/>
      <c r="M92" s="128"/>
      <c r="N92" s="128"/>
      <c r="O92" s="128"/>
      <c r="P92" s="128"/>
      <c r="Q92" s="128"/>
      <c r="R92" s="114"/>
    </row>
    <row r="93" spans="1:18" ht="22.9" customHeight="1" outlineLevel="1" thickTop="1" thickBot="1" x14ac:dyDescent="0.25">
      <c r="A93" s="110"/>
      <c r="B93" s="505" t="s">
        <v>945</v>
      </c>
      <c r="C93" s="505"/>
      <c r="D93" s="679"/>
      <c r="E93" s="680">
        <v>5</v>
      </c>
      <c r="F93" s="680"/>
      <c r="G93" s="669"/>
      <c r="H93" s="669"/>
      <c r="I93" s="681" t="s">
        <v>678</v>
      </c>
      <c r="J93" s="682"/>
      <c r="K93" s="683"/>
      <c r="L93" s="683"/>
      <c r="M93" s="685">
        <f>IFERROR(E93/P53,0)</f>
        <v>0.1</v>
      </c>
      <c r="N93" s="686"/>
      <c r="O93" s="144"/>
      <c r="P93" s="144"/>
      <c r="Q93" s="144"/>
      <c r="R93" s="139"/>
    </row>
    <row r="94" spans="1:18" ht="13.5" outlineLevel="1" thickTop="1" x14ac:dyDescent="0.2">
      <c r="A94" s="110"/>
      <c r="B94" s="414"/>
      <c r="C94" s="414"/>
      <c r="D94" s="414"/>
      <c r="E94" s="29"/>
      <c r="F94" s="29"/>
      <c r="G94" s="391"/>
      <c r="H94" s="391"/>
      <c r="I94" s="392"/>
      <c r="J94" s="144"/>
      <c r="K94" s="144"/>
      <c r="L94" s="144"/>
      <c r="M94" s="144"/>
      <c r="N94" s="144"/>
      <c r="O94" s="144"/>
      <c r="P94" s="144"/>
      <c r="Q94" s="144"/>
      <c r="R94" s="139"/>
    </row>
    <row r="95" spans="1:18" ht="26.45" customHeight="1" outlineLevel="1" x14ac:dyDescent="0.2">
      <c r="A95" s="110"/>
      <c r="B95" s="505" t="s">
        <v>677</v>
      </c>
      <c r="C95" s="505"/>
      <c r="D95" s="505"/>
      <c r="E95" s="668" t="s">
        <v>980</v>
      </c>
      <c r="F95" s="668"/>
      <c r="G95" s="668"/>
      <c r="H95" s="668"/>
      <c r="I95" s="669"/>
      <c r="J95" s="669"/>
      <c r="K95" s="669"/>
      <c r="L95" s="144"/>
      <c r="M95" s="144"/>
      <c r="N95" s="144"/>
      <c r="O95" s="144"/>
      <c r="P95" s="144"/>
      <c r="Q95" s="144"/>
      <c r="R95" s="139"/>
    </row>
    <row r="96" spans="1:18" ht="26.45" customHeight="1" outlineLevel="1" x14ac:dyDescent="0.2">
      <c r="A96" s="110"/>
      <c r="B96" s="419"/>
      <c r="C96" s="419"/>
      <c r="D96" s="128"/>
      <c r="E96" s="673" t="s">
        <v>520</v>
      </c>
      <c r="F96" s="674"/>
      <c r="G96" s="674"/>
      <c r="H96" s="674"/>
      <c r="I96" s="675"/>
      <c r="J96" s="675"/>
      <c r="K96" s="676"/>
      <c r="L96" s="144"/>
      <c r="M96" s="144"/>
      <c r="N96" s="144"/>
      <c r="O96" s="144"/>
      <c r="P96" s="144"/>
      <c r="Q96" s="144"/>
      <c r="R96" s="139"/>
    </row>
    <row r="97" spans="1:18" ht="26.45" customHeight="1" outlineLevel="1" x14ac:dyDescent="0.2">
      <c r="A97" s="110"/>
      <c r="B97" s="419"/>
      <c r="C97" s="419"/>
      <c r="D97" s="128"/>
      <c r="E97" s="673" t="s">
        <v>524</v>
      </c>
      <c r="F97" s="674"/>
      <c r="G97" s="674"/>
      <c r="H97" s="674"/>
      <c r="I97" s="675"/>
      <c r="J97" s="675"/>
      <c r="K97" s="676"/>
      <c r="L97" s="144"/>
      <c r="M97" s="144"/>
      <c r="N97" s="144"/>
      <c r="O97" s="144"/>
      <c r="P97" s="144"/>
      <c r="Q97" s="144"/>
      <c r="R97" s="139"/>
    </row>
    <row r="98" spans="1:18" outlineLevel="1" x14ac:dyDescent="0.2">
      <c r="A98" s="110"/>
      <c r="B98" s="419"/>
      <c r="C98" s="419"/>
      <c r="D98" s="128"/>
      <c r="E98" s="219" t="s">
        <v>719</v>
      </c>
      <c r="F98" s="128"/>
      <c r="G98" s="128"/>
      <c r="H98" s="128"/>
      <c r="I98" s="128"/>
      <c r="J98" s="144"/>
      <c r="K98" s="144"/>
      <c r="L98" s="144"/>
      <c r="M98" s="144"/>
      <c r="N98" s="144"/>
      <c r="O98" s="144"/>
      <c r="P98" s="144"/>
      <c r="Q98" s="144"/>
      <c r="R98" s="139"/>
    </row>
    <row r="99" spans="1:18" x14ac:dyDescent="0.2">
      <c r="A99" s="350"/>
      <c r="B99" s="352"/>
      <c r="C99" s="352"/>
      <c r="D99" s="349"/>
      <c r="E99" s="353"/>
      <c r="F99" s="349"/>
      <c r="G99" s="349"/>
      <c r="H99" s="349"/>
      <c r="I99" s="349"/>
      <c r="J99" s="351"/>
      <c r="K99" s="351"/>
      <c r="L99" s="351"/>
      <c r="M99" s="351"/>
      <c r="N99" s="351"/>
      <c r="O99" s="351"/>
      <c r="P99" s="351"/>
      <c r="Q99" s="351"/>
      <c r="R99" s="139"/>
    </row>
    <row r="100" spans="1:18" ht="15" x14ac:dyDescent="0.2">
      <c r="A100" s="644" t="s">
        <v>844</v>
      </c>
      <c r="B100" s="645"/>
      <c r="C100" s="645"/>
      <c r="D100" s="645"/>
      <c r="E100" s="645"/>
      <c r="F100" s="645"/>
      <c r="G100" s="645"/>
      <c r="H100" s="645"/>
      <c r="I100" s="645"/>
      <c r="J100" s="645"/>
      <c r="K100" s="645"/>
      <c r="L100" s="645"/>
      <c r="M100" s="645"/>
      <c r="N100" s="645"/>
      <c r="O100" s="645"/>
      <c r="P100" s="144"/>
      <c r="Q100" s="144"/>
      <c r="R100" s="139"/>
    </row>
    <row r="101" spans="1:18" x14ac:dyDescent="0.2">
      <c r="A101" s="110"/>
      <c r="B101" s="419"/>
      <c r="C101" s="419"/>
      <c r="D101" s="128"/>
      <c r="E101" s="219"/>
      <c r="F101" s="128"/>
      <c r="G101" s="128"/>
      <c r="H101" s="128"/>
      <c r="I101" s="128"/>
      <c r="J101" s="144"/>
      <c r="K101" s="144"/>
      <c r="L101" s="144"/>
      <c r="M101" s="144"/>
      <c r="N101" s="144"/>
      <c r="O101" s="144"/>
      <c r="P101" s="144"/>
      <c r="Q101" s="144"/>
      <c r="R101" s="139"/>
    </row>
    <row r="102" spans="1:18" ht="16.899999999999999" customHeight="1" x14ac:dyDescent="0.2">
      <c r="A102" s="110"/>
      <c r="B102" s="505" t="s">
        <v>803</v>
      </c>
      <c r="C102" s="505"/>
      <c r="D102" s="505"/>
      <c r="E102" s="505"/>
      <c r="F102" s="505"/>
      <c r="G102" s="128"/>
      <c r="H102" s="128"/>
      <c r="I102" s="128"/>
      <c r="J102" s="144"/>
      <c r="K102" s="144"/>
      <c r="L102" s="144"/>
      <c r="M102" s="144"/>
      <c r="N102" s="144"/>
      <c r="O102" s="144"/>
      <c r="P102" s="670">
        <f>P103+P104+P105</f>
        <v>0</v>
      </c>
      <c r="Q102" s="670"/>
      <c r="R102" s="139"/>
    </row>
    <row r="103" spans="1:18" ht="17.25" customHeight="1" x14ac:dyDescent="0.2">
      <c r="A103" s="110"/>
      <c r="B103" s="419"/>
      <c r="C103" s="505" t="s">
        <v>794</v>
      </c>
      <c r="D103" s="505"/>
      <c r="E103" s="505"/>
      <c r="F103" s="505"/>
      <c r="G103" s="128"/>
      <c r="H103" s="128"/>
      <c r="I103" s="128"/>
      <c r="J103" s="144"/>
      <c r="K103" s="144"/>
      <c r="L103" s="144"/>
      <c r="M103" s="144"/>
      <c r="N103" s="144"/>
      <c r="O103" s="144"/>
      <c r="P103" s="648">
        <v>0</v>
      </c>
      <c r="Q103" s="648"/>
      <c r="R103" s="139"/>
    </row>
    <row r="104" spans="1:18" ht="16.5" customHeight="1" x14ac:dyDescent="0.2">
      <c r="A104" s="110"/>
      <c r="B104" s="419"/>
      <c r="C104" s="505" t="s">
        <v>795</v>
      </c>
      <c r="D104" s="505"/>
      <c r="E104" s="505"/>
      <c r="F104" s="505"/>
      <c r="G104" s="505"/>
      <c r="H104" s="505"/>
      <c r="I104" s="505"/>
      <c r="J104" s="144"/>
      <c r="K104" s="144"/>
      <c r="L104" s="144"/>
      <c r="M104" s="144"/>
      <c r="N104" s="144"/>
      <c r="O104" s="144"/>
      <c r="P104" s="648">
        <v>0</v>
      </c>
      <c r="Q104" s="648"/>
      <c r="R104" s="139"/>
    </row>
    <row r="105" spans="1:18" ht="16.5" customHeight="1" x14ac:dyDescent="0.2">
      <c r="A105" s="110"/>
      <c r="B105" s="419"/>
      <c r="C105" s="505" t="s">
        <v>796</v>
      </c>
      <c r="D105" s="505"/>
      <c r="E105" s="505"/>
      <c r="F105" s="505"/>
      <c r="G105" s="505"/>
      <c r="H105" s="505"/>
      <c r="I105" s="505"/>
      <c r="J105" s="505"/>
      <c r="K105" s="505"/>
      <c r="L105" s="505"/>
      <c r="M105" s="144"/>
      <c r="N105" s="144"/>
      <c r="O105" s="144"/>
      <c r="P105" s="648">
        <v>0</v>
      </c>
      <c r="Q105" s="648"/>
      <c r="R105" s="139"/>
    </row>
    <row r="106" spans="1:18" ht="16.5" customHeight="1" thickBot="1" x14ac:dyDescent="0.25">
      <c r="A106" s="122"/>
      <c r="B106" s="184"/>
      <c r="C106" s="272"/>
      <c r="D106" s="272"/>
      <c r="E106" s="272"/>
      <c r="F106" s="272"/>
      <c r="G106" s="272"/>
      <c r="H106" s="272"/>
      <c r="I106" s="272"/>
      <c r="J106" s="272"/>
      <c r="K106" s="272"/>
      <c r="L106" s="272"/>
      <c r="M106" s="145"/>
      <c r="N106" s="145"/>
      <c r="O106" s="145"/>
      <c r="P106" s="145"/>
      <c r="Q106" s="145"/>
      <c r="R106" s="141"/>
    </row>
    <row r="107" spans="1:18" x14ac:dyDescent="0.2">
      <c r="A107" s="267"/>
      <c r="B107" s="268"/>
      <c r="C107" s="649"/>
      <c r="D107" s="649"/>
      <c r="E107" s="649"/>
      <c r="F107" s="649"/>
      <c r="G107" s="269"/>
      <c r="H107" s="269"/>
      <c r="I107" s="269"/>
      <c r="J107" s="270"/>
      <c r="K107" s="270"/>
      <c r="L107" s="270"/>
      <c r="M107" s="270"/>
      <c r="N107" s="270"/>
      <c r="O107" s="270"/>
      <c r="P107" s="270"/>
      <c r="Q107" s="270"/>
      <c r="R107" s="271"/>
    </row>
    <row r="108" spans="1:18" ht="15" x14ac:dyDescent="0.2">
      <c r="A108" s="644" t="s">
        <v>845</v>
      </c>
      <c r="B108" s="645"/>
      <c r="C108" s="645"/>
      <c r="D108" s="645"/>
      <c r="E108" s="645"/>
      <c r="F108" s="645"/>
      <c r="G108" s="645"/>
      <c r="H108" s="645"/>
      <c r="I108" s="645"/>
      <c r="J108" s="645"/>
      <c r="K108" s="645"/>
      <c r="L108" s="645"/>
      <c r="M108" s="645"/>
      <c r="N108" s="645"/>
      <c r="O108" s="645"/>
      <c r="P108" s="144"/>
      <c r="Q108" s="144"/>
      <c r="R108" s="139"/>
    </row>
    <row r="109" spans="1:18" ht="14.25" customHeight="1" x14ac:dyDescent="0.2">
      <c r="A109" s="415"/>
      <c r="B109" s="416"/>
      <c r="C109" s="416"/>
      <c r="D109" s="416"/>
      <c r="E109" s="416"/>
      <c r="F109" s="416"/>
      <c r="G109" s="416"/>
      <c r="H109" s="416"/>
      <c r="I109" s="416"/>
      <c r="J109" s="416"/>
      <c r="K109" s="416"/>
      <c r="L109" s="416"/>
      <c r="M109" s="416"/>
      <c r="N109" s="416"/>
      <c r="O109" s="416"/>
      <c r="P109" s="144"/>
      <c r="Q109" s="144"/>
      <c r="R109" s="139"/>
    </row>
    <row r="110" spans="1:18" ht="16.5" customHeight="1" x14ac:dyDescent="0.2">
      <c r="A110" s="415"/>
      <c r="B110" s="505" t="s">
        <v>804</v>
      </c>
      <c r="C110" s="505"/>
      <c r="D110" s="505"/>
      <c r="E110" s="505"/>
      <c r="F110" s="505"/>
      <c r="G110" s="505"/>
      <c r="H110" s="505"/>
      <c r="I110" s="505"/>
      <c r="J110" s="505"/>
      <c r="K110" s="505"/>
      <c r="L110" s="505"/>
      <c r="M110" s="416"/>
      <c r="N110" s="416"/>
      <c r="O110" s="416"/>
      <c r="P110" s="648">
        <v>0</v>
      </c>
      <c r="Q110" s="648"/>
      <c r="R110" s="139"/>
    </row>
    <row r="111" spans="1:18" ht="5.25" customHeight="1" x14ac:dyDescent="0.2">
      <c r="A111" s="110"/>
      <c r="B111" s="244"/>
      <c r="C111" s="419"/>
      <c r="D111" s="128"/>
      <c r="E111" s="219"/>
      <c r="F111" s="128"/>
      <c r="G111" s="128"/>
      <c r="H111" s="128"/>
      <c r="I111" s="128"/>
      <c r="J111" s="144"/>
      <c r="K111" s="144"/>
      <c r="L111" s="144"/>
      <c r="M111" s="416"/>
      <c r="N111" s="416"/>
      <c r="O111" s="144"/>
      <c r="P111" s="144"/>
      <c r="Q111" s="144"/>
      <c r="R111" s="139"/>
    </row>
    <row r="112" spans="1:18" ht="16.5" customHeight="1" x14ac:dyDescent="0.2">
      <c r="A112" s="415"/>
      <c r="B112" s="505" t="s">
        <v>805</v>
      </c>
      <c r="C112" s="505"/>
      <c r="D112" s="505"/>
      <c r="E112" s="505"/>
      <c r="F112" s="505"/>
      <c r="G112" s="505"/>
      <c r="H112" s="505"/>
      <c r="I112" s="505"/>
      <c r="J112" s="505"/>
      <c r="K112" s="505"/>
      <c r="L112" s="505"/>
      <c r="M112" s="505"/>
      <c r="N112" s="505"/>
      <c r="O112" s="679"/>
      <c r="P112" s="648">
        <v>0</v>
      </c>
      <c r="Q112" s="648"/>
      <c r="R112" s="139"/>
    </row>
    <row r="113" spans="1:18" ht="6.75" customHeight="1" x14ac:dyDescent="0.2">
      <c r="A113" s="415"/>
      <c r="B113" s="416"/>
      <c r="C113" s="416"/>
      <c r="D113" s="416"/>
      <c r="E113" s="416"/>
      <c r="F113" s="416"/>
      <c r="G113" s="416"/>
      <c r="H113" s="416"/>
      <c r="I113" s="416"/>
      <c r="J113" s="416"/>
      <c r="K113" s="416"/>
      <c r="L113" s="416"/>
      <c r="M113" s="416"/>
      <c r="N113" s="416"/>
      <c r="O113" s="416"/>
      <c r="P113" s="245"/>
      <c r="Q113" s="245"/>
      <c r="R113" s="139"/>
    </row>
    <row r="114" spans="1:18" ht="16.5" customHeight="1" x14ac:dyDescent="0.2">
      <c r="A114" s="415"/>
      <c r="B114" s="505" t="s">
        <v>806</v>
      </c>
      <c r="C114" s="505"/>
      <c r="D114" s="505"/>
      <c r="E114" s="505"/>
      <c r="F114" s="505"/>
      <c r="G114" s="505"/>
      <c r="H114" s="505"/>
      <c r="I114" s="505"/>
      <c r="J114" s="505"/>
      <c r="K114" s="505"/>
      <c r="L114" s="505"/>
      <c r="M114" s="416"/>
      <c r="N114" s="416"/>
      <c r="O114" s="416"/>
      <c r="P114" s="648">
        <v>3</v>
      </c>
      <c r="Q114" s="648"/>
      <c r="R114" s="139"/>
    </row>
    <row r="115" spans="1:18" ht="9.75" customHeight="1" x14ac:dyDescent="0.2">
      <c r="A115" s="415"/>
      <c r="B115" s="414"/>
      <c r="C115" s="414"/>
      <c r="D115" s="414"/>
      <c r="E115" s="414"/>
      <c r="F115" s="414"/>
      <c r="G115" s="414"/>
      <c r="H115" s="414"/>
      <c r="I115" s="414"/>
      <c r="J115" s="414"/>
      <c r="K115" s="414"/>
      <c r="L115" s="414"/>
      <c r="M115" s="416"/>
      <c r="N115" s="416"/>
      <c r="O115" s="144"/>
      <c r="P115" s="144"/>
      <c r="Q115" s="144"/>
      <c r="R115" s="139"/>
    </row>
    <row r="116" spans="1:18" ht="16.5" customHeight="1" x14ac:dyDescent="0.2">
      <c r="A116" s="415"/>
      <c r="B116" s="505" t="s">
        <v>809</v>
      </c>
      <c r="C116" s="505"/>
      <c r="D116" s="505"/>
      <c r="E116" s="505"/>
      <c r="F116" s="505"/>
      <c r="G116" s="505"/>
      <c r="H116" s="505"/>
      <c r="I116" s="505"/>
      <c r="J116" s="505"/>
      <c r="K116" s="505"/>
      <c r="L116" s="505"/>
      <c r="M116" s="505"/>
      <c r="N116" s="505"/>
      <c r="O116" s="416"/>
      <c r="P116" s="648">
        <v>13</v>
      </c>
      <c r="Q116" s="648"/>
      <c r="R116" s="139"/>
    </row>
    <row r="117" spans="1:18" ht="5.25" customHeight="1" x14ac:dyDescent="0.2">
      <c r="A117" s="415"/>
      <c r="B117" s="414"/>
      <c r="C117" s="414"/>
      <c r="D117" s="414"/>
      <c r="E117" s="414"/>
      <c r="F117" s="414"/>
      <c r="G117" s="414"/>
      <c r="H117" s="414"/>
      <c r="I117" s="414"/>
      <c r="J117" s="414"/>
      <c r="K117" s="144"/>
      <c r="L117" s="144"/>
      <c r="M117" s="416"/>
      <c r="N117" s="416"/>
      <c r="O117" s="144"/>
      <c r="P117" s="144"/>
      <c r="Q117" s="144"/>
      <c r="R117" s="139"/>
    </row>
    <row r="118" spans="1:18" ht="16.5" customHeight="1" x14ac:dyDescent="0.2">
      <c r="A118" s="110"/>
      <c r="B118" s="505" t="s">
        <v>810</v>
      </c>
      <c r="C118" s="505"/>
      <c r="D118" s="505"/>
      <c r="E118" s="505"/>
      <c r="F118" s="505"/>
      <c r="G118" s="128"/>
      <c r="H118" s="128"/>
      <c r="I118" s="128"/>
      <c r="J118" s="144"/>
      <c r="K118" s="144"/>
      <c r="L118" s="144"/>
      <c r="M118" s="416"/>
      <c r="N118" s="416"/>
      <c r="O118" s="144"/>
      <c r="P118" s="144"/>
      <c r="Q118" s="144"/>
      <c r="R118" s="139"/>
    </row>
    <row r="119" spans="1:18" ht="16.899999999999999" customHeight="1" x14ac:dyDescent="0.2">
      <c r="A119" s="110"/>
      <c r="B119" s="128"/>
      <c r="C119" s="505" t="s">
        <v>819</v>
      </c>
      <c r="D119" s="505"/>
      <c r="E119" s="505"/>
      <c r="F119" s="505"/>
      <c r="G119" s="505"/>
      <c r="H119" s="505"/>
      <c r="I119" s="505"/>
      <c r="J119" s="505"/>
      <c r="K119" s="505"/>
      <c r="L119" s="505"/>
      <c r="M119" s="505"/>
      <c r="N119" s="416"/>
      <c r="O119" s="144"/>
      <c r="P119" s="670">
        <f>P120+P121</f>
        <v>22</v>
      </c>
      <c r="Q119" s="670"/>
      <c r="R119" s="139"/>
    </row>
    <row r="120" spans="1:18" ht="16.5" customHeight="1" x14ac:dyDescent="0.2">
      <c r="A120" s="110"/>
      <c r="B120" s="419"/>
      <c r="C120" s="419"/>
      <c r="D120" s="684" t="s">
        <v>812</v>
      </c>
      <c r="E120" s="684"/>
      <c r="F120" s="684"/>
      <c r="G120" s="684"/>
      <c r="H120" s="128"/>
      <c r="I120" s="128"/>
      <c r="J120" s="144"/>
      <c r="K120" s="144"/>
      <c r="L120" s="144"/>
      <c r="M120" s="416"/>
      <c r="N120" s="416"/>
      <c r="O120" s="144"/>
      <c r="P120" s="648">
        <v>20</v>
      </c>
      <c r="Q120" s="648"/>
      <c r="R120" s="139"/>
    </row>
    <row r="121" spans="1:18" ht="16.5" customHeight="1" x14ac:dyDescent="0.2">
      <c r="A121" s="110"/>
      <c r="B121" s="419"/>
      <c r="C121" s="419"/>
      <c r="D121" s="684" t="s">
        <v>813</v>
      </c>
      <c r="E121" s="684"/>
      <c r="F121" s="684"/>
      <c r="G121" s="684"/>
      <c r="H121" s="128"/>
      <c r="I121" s="128"/>
      <c r="J121" s="144"/>
      <c r="K121" s="144"/>
      <c r="L121" s="144"/>
      <c r="M121" s="416"/>
      <c r="N121" s="416"/>
      <c r="O121" s="144"/>
      <c r="P121" s="648">
        <v>2</v>
      </c>
      <c r="Q121" s="648"/>
      <c r="R121" s="139"/>
    </row>
    <row r="122" spans="1:18" ht="6.75" customHeight="1" x14ac:dyDescent="0.2">
      <c r="A122" s="110"/>
      <c r="B122" s="419"/>
      <c r="C122" s="687"/>
      <c r="D122" s="687"/>
      <c r="E122" s="687"/>
      <c r="F122" s="687"/>
      <c r="G122" s="128"/>
      <c r="H122" s="128"/>
      <c r="I122" s="128"/>
      <c r="J122" s="144"/>
      <c r="K122" s="144"/>
      <c r="L122" s="144"/>
      <c r="M122" s="416"/>
      <c r="N122" s="416"/>
      <c r="O122" s="144"/>
      <c r="P122" s="144"/>
      <c r="Q122" s="144"/>
      <c r="R122" s="139"/>
    </row>
    <row r="123" spans="1:18" ht="16.899999999999999" customHeight="1" x14ac:dyDescent="0.2">
      <c r="A123" s="110"/>
      <c r="B123" s="419"/>
      <c r="C123" s="505" t="s">
        <v>814</v>
      </c>
      <c r="D123" s="505"/>
      <c r="E123" s="505"/>
      <c r="F123" s="505"/>
      <c r="G123" s="505"/>
      <c r="H123" s="505"/>
      <c r="I123" s="505"/>
      <c r="J123" s="505"/>
      <c r="K123" s="505"/>
      <c r="L123" s="144"/>
      <c r="M123" s="416"/>
      <c r="N123" s="416"/>
      <c r="O123" s="144"/>
      <c r="P123" s="670">
        <f>P124+P125</f>
        <v>13</v>
      </c>
      <c r="Q123" s="670"/>
      <c r="R123" s="139"/>
    </row>
    <row r="124" spans="1:18" ht="16.5" customHeight="1" x14ac:dyDescent="0.2">
      <c r="A124" s="110"/>
      <c r="B124" s="419"/>
      <c r="C124" s="419"/>
      <c r="D124" s="684" t="s">
        <v>815</v>
      </c>
      <c r="E124" s="684"/>
      <c r="F124" s="684"/>
      <c r="G124" s="684"/>
      <c r="H124" s="684"/>
      <c r="I124" s="128"/>
      <c r="J124" s="144"/>
      <c r="K124" s="144"/>
      <c r="L124" s="144"/>
      <c r="M124" s="416"/>
      <c r="N124" s="416"/>
      <c r="O124" s="144"/>
      <c r="P124" s="648">
        <v>12</v>
      </c>
      <c r="Q124" s="648"/>
      <c r="R124" s="139"/>
    </row>
    <row r="125" spans="1:18" ht="16.5" customHeight="1" x14ac:dyDescent="0.2">
      <c r="A125" s="110"/>
      <c r="B125" s="419"/>
      <c r="C125" s="419"/>
      <c r="D125" s="684" t="s">
        <v>816</v>
      </c>
      <c r="E125" s="684"/>
      <c r="F125" s="684"/>
      <c r="G125" s="684"/>
      <c r="H125" s="684"/>
      <c r="I125" s="128"/>
      <c r="J125" s="144"/>
      <c r="K125" s="144"/>
      <c r="L125" s="144"/>
      <c r="M125" s="416"/>
      <c r="N125" s="416"/>
      <c r="O125" s="144"/>
      <c r="P125" s="648">
        <v>1</v>
      </c>
      <c r="Q125" s="648"/>
      <c r="R125" s="139"/>
    </row>
    <row r="126" spans="1:18" ht="3.75" customHeight="1" x14ac:dyDescent="0.2">
      <c r="A126" s="110"/>
      <c r="B126" s="419"/>
      <c r="C126" s="414"/>
      <c r="D126" s="414"/>
      <c r="E126" s="414"/>
      <c r="F126" s="414"/>
      <c r="G126" s="128"/>
      <c r="H126" s="128"/>
      <c r="I126" s="128"/>
      <c r="J126" s="144"/>
      <c r="K126" s="144"/>
      <c r="L126" s="144"/>
      <c r="M126" s="416"/>
      <c r="N126" s="416"/>
      <c r="O126" s="144"/>
      <c r="P126" s="144"/>
      <c r="Q126" s="144"/>
      <c r="R126" s="139"/>
    </row>
    <row r="127" spans="1:18" ht="16.5" customHeight="1" x14ac:dyDescent="0.2">
      <c r="A127" s="110"/>
      <c r="B127" s="505" t="s">
        <v>811</v>
      </c>
      <c r="C127" s="505"/>
      <c r="D127" s="505"/>
      <c r="E127" s="505"/>
      <c r="F127" s="505"/>
      <c r="G127" s="505"/>
      <c r="H127" s="128"/>
      <c r="I127" s="128"/>
      <c r="J127" s="144"/>
      <c r="K127" s="144"/>
      <c r="L127" s="144"/>
      <c r="M127" s="416"/>
      <c r="N127" s="416"/>
      <c r="O127" s="144"/>
      <c r="P127" s="144"/>
      <c r="Q127" s="144"/>
      <c r="R127" s="139"/>
    </row>
    <row r="128" spans="1:18" ht="16.5" customHeight="1" x14ac:dyDescent="0.2">
      <c r="A128" s="110"/>
      <c r="B128" s="151"/>
      <c r="C128" s="505" t="s">
        <v>818</v>
      </c>
      <c r="D128" s="505"/>
      <c r="E128" s="505"/>
      <c r="F128" s="505"/>
      <c r="G128" s="505"/>
      <c r="H128" s="505"/>
      <c r="I128" s="505"/>
      <c r="J128" s="505"/>
      <c r="K128" s="505"/>
      <c r="L128" s="505"/>
      <c r="M128" s="416"/>
      <c r="N128" s="416"/>
      <c r="O128" s="144"/>
      <c r="P128" s="648">
        <v>0</v>
      </c>
      <c r="Q128" s="648"/>
      <c r="R128" s="139"/>
    </row>
    <row r="129" spans="1:18" ht="9.6" customHeight="1" x14ac:dyDescent="0.2">
      <c r="A129" s="110"/>
      <c r="B129" s="151"/>
      <c r="C129" s="505"/>
      <c r="D129" s="505"/>
      <c r="E129" s="505"/>
      <c r="F129" s="505"/>
      <c r="G129" s="505"/>
      <c r="H129" s="505"/>
      <c r="I129" s="505"/>
      <c r="J129" s="505"/>
      <c r="K129" s="505"/>
      <c r="L129" s="505"/>
      <c r="M129" s="416"/>
      <c r="N129" s="416"/>
      <c r="O129" s="144"/>
      <c r="P129" s="144"/>
      <c r="Q129" s="144"/>
      <c r="R129" s="139"/>
    </row>
    <row r="130" spans="1:18" ht="16.5" customHeight="1" x14ac:dyDescent="0.2">
      <c r="A130" s="110"/>
      <c r="B130" s="151"/>
      <c r="C130" s="505" t="s">
        <v>817</v>
      </c>
      <c r="D130" s="505"/>
      <c r="E130" s="505"/>
      <c r="F130" s="505"/>
      <c r="G130" s="505"/>
      <c r="H130" s="505"/>
      <c r="I130" s="505"/>
      <c r="J130" s="505"/>
      <c r="K130" s="505"/>
      <c r="L130" s="505"/>
      <c r="M130" s="416"/>
      <c r="N130" s="416"/>
      <c r="O130" s="144"/>
      <c r="P130" s="648">
        <v>0</v>
      </c>
      <c r="Q130" s="648"/>
      <c r="R130" s="139"/>
    </row>
    <row r="131" spans="1:18" ht="13.5" thickBot="1" x14ac:dyDescent="0.25">
      <c r="A131" s="122"/>
      <c r="B131" s="184"/>
      <c r="C131" s="184"/>
      <c r="D131" s="123"/>
      <c r="E131" s="140"/>
      <c r="F131" s="123"/>
      <c r="G131" s="123"/>
      <c r="H131" s="123"/>
      <c r="I131" s="123"/>
      <c r="J131" s="145"/>
      <c r="K131" s="145"/>
      <c r="L131" s="145"/>
      <c r="M131" s="145"/>
      <c r="N131" s="145"/>
      <c r="O131" s="145"/>
      <c r="P131" s="145"/>
      <c r="Q131" s="145"/>
      <c r="R131" s="141"/>
    </row>
    <row r="195" spans="1:20" s="107" customFormat="1" x14ac:dyDescent="0.2">
      <c r="A195" s="89"/>
      <c r="B195" s="89"/>
      <c r="C195" s="89"/>
      <c r="D195" s="89"/>
      <c r="E195" s="89"/>
      <c r="F195" s="89"/>
      <c r="G195" s="89"/>
      <c r="H195" s="89"/>
      <c r="I195" s="89"/>
      <c r="J195" s="89"/>
      <c r="K195" s="89"/>
      <c r="L195" s="89"/>
      <c r="M195" s="89"/>
      <c r="N195" s="89"/>
      <c r="O195" s="89"/>
      <c r="P195" s="89"/>
      <c r="Q195" s="89"/>
      <c r="R195" s="89"/>
      <c r="S195" s="89"/>
      <c r="T195" s="89"/>
    </row>
    <row r="212" spans="1:20" x14ac:dyDescent="0.2">
      <c r="A212" s="107"/>
      <c r="S212" s="107"/>
      <c r="T212" s="107"/>
    </row>
    <row r="228" spans="2:18" x14ac:dyDescent="0.2">
      <c r="B228" s="107"/>
      <c r="C228" s="107"/>
      <c r="D228" s="107"/>
      <c r="E228" s="107"/>
      <c r="F228" s="107"/>
      <c r="G228" s="107"/>
      <c r="H228" s="107"/>
      <c r="I228" s="107"/>
      <c r="J228" s="107"/>
      <c r="K228" s="107"/>
      <c r="L228" s="107"/>
      <c r="M228" s="107"/>
      <c r="N228" s="107"/>
      <c r="O228" s="107"/>
      <c r="P228" s="107"/>
      <c r="Q228" s="107"/>
      <c r="R228" s="107"/>
    </row>
  </sheetData>
  <mergeCells count="96">
    <mergeCell ref="A2:O2"/>
    <mergeCell ref="B3:E3"/>
    <mergeCell ref="A13:O13"/>
    <mergeCell ref="B14:Q15"/>
    <mergeCell ref="A100:O100"/>
    <mergeCell ref="N11:Q11"/>
    <mergeCell ref="N3:Q3"/>
    <mergeCell ref="B91:D91"/>
    <mergeCell ref="E91:F91"/>
    <mergeCell ref="G91:H91"/>
    <mergeCell ref="D39:O39"/>
    <mergeCell ref="C63:C64"/>
    <mergeCell ref="D63:O63"/>
    <mergeCell ref="Q57:Q58"/>
    <mergeCell ref="Q81:Q82"/>
    <mergeCell ref="A17:O17"/>
    <mergeCell ref="A1:Q1"/>
    <mergeCell ref="B110:L110"/>
    <mergeCell ref="P110:Q110"/>
    <mergeCell ref="B5:Q6"/>
    <mergeCell ref="B8:Q9"/>
    <mergeCell ref="P39:P40"/>
    <mergeCell ref="Q39:Q40"/>
    <mergeCell ref="B85:Q87"/>
    <mergeCell ref="E90:F90"/>
    <mergeCell ref="G90:H90"/>
    <mergeCell ref="I90:J90"/>
    <mergeCell ref="P63:P64"/>
    <mergeCell ref="Q63:Q64"/>
    <mergeCell ref="B89:I89"/>
    <mergeCell ref="A36:O36"/>
    <mergeCell ref="C39:C40"/>
    <mergeCell ref="P130:Q130"/>
    <mergeCell ref="P112:Q112"/>
    <mergeCell ref="B114:L114"/>
    <mergeCell ref="P114:Q114"/>
    <mergeCell ref="P116:Q116"/>
    <mergeCell ref="C122:F122"/>
    <mergeCell ref="P121:Q121"/>
    <mergeCell ref="P123:Q123"/>
    <mergeCell ref="P124:Q124"/>
    <mergeCell ref="P119:Q119"/>
    <mergeCell ref="P120:Q120"/>
    <mergeCell ref="C128:L128"/>
    <mergeCell ref="C129:L129"/>
    <mergeCell ref="C130:L130"/>
    <mergeCell ref="P125:Q125"/>
    <mergeCell ref="D121:G121"/>
    <mergeCell ref="P128:Q128"/>
    <mergeCell ref="E96:K96"/>
    <mergeCell ref="E97:K97"/>
    <mergeCell ref="I91:J91"/>
    <mergeCell ref="B93:D93"/>
    <mergeCell ref="E93:H93"/>
    <mergeCell ref="I93:L93"/>
    <mergeCell ref="P105:Q105"/>
    <mergeCell ref="C105:L105"/>
    <mergeCell ref="B112:O112"/>
    <mergeCell ref="B116:N116"/>
    <mergeCell ref="D120:G120"/>
    <mergeCell ref="M93:N93"/>
    <mergeCell ref="C123:K123"/>
    <mergeCell ref="D124:H124"/>
    <mergeCell ref="D125:H125"/>
    <mergeCell ref="B18:Q18"/>
    <mergeCell ref="B21:Q21"/>
    <mergeCell ref="B127:G127"/>
    <mergeCell ref="B24:Q24"/>
    <mergeCell ref="B28:Q28"/>
    <mergeCell ref="B30:Q30"/>
    <mergeCell ref="B32:Q32"/>
    <mergeCell ref="B31:Q31"/>
    <mergeCell ref="B33:Q33"/>
    <mergeCell ref="B25:Q25"/>
    <mergeCell ref="A27:Q27"/>
    <mergeCell ref="B29:Q29"/>
    <mergeCell ref="C119:M119"/>
    <mergeCell ref="P103:Q103"/>
    <mergeCell ref="C104:I104"/>
    <mergeCell ref="B102:F102"/>
    <mergeCell ref="B118:F118"/>
    <mergeCell ref="A108:O108"/>
    <mergeCell ref="P104:Q104"/>
    <mergeCell ref="C107:F107"/>
    <mergeCell ref="B19:Q19"/>
    <mergeCell ref="B22:Q22"/>
    <mergeCell ref="C57:C58"/>
    <mergeCell ref="D57:O57"/>
    <mergeCell ref="P57:P58"/>
    <mergeCell ref="C81:C82"/>
    <mergeCell ref="D81:O81"/>
    <mergeCell ref="P81:P82"/>
    <mergeCell ref="B95:D95"/>
    <mergeCell ref="E95:K95"/>
    <mergeCell ref="P102:Q102"/>
    <mergeCell ref="C103:F103"/>
  </mergeCells>
  <hyperlinks>
    <hyperlink ref="B22" r:id="rId1" xr:uid="{C2A05A2C-CC5C-44DD-944F-43E96FF8219D}"/>
    <hyperlink ref="B25" r:id="rId2" xr:uid="{34725FC2-2619-4521-8173-36B2B783863A}"/>
    <hyperlink ref="B31" r:id="rId3" xr:uid="{9469DF27-ACEB-4DC5-AF40-676B8387B72D}"/>
    <hyperlink ref="B33" r:id="rId4" xr:uid="{DC891CAC-67EC-4891-AAFA-6B75862E6F22}"/>
  </hyperlinks>
  <pageMargins left="0.23622047244094491" right="0.23622047244094491" top="0.55118110236220474" bottom="0.74803149606299213" header="0.31496062992125984" footer="0.31496062992125984"/>
  <pageSetup paperSize="9" scale="57" fitToHeight="0" orientation="portrait" r:id="rId5"/>
  <headerFooter>
    <oddFooter>&amp;LHERA - Godišnje izvješće za 2019.&amp;RPRILOG VI</oddFooter>
  </headerFooter>
  <rowBreaks count="2" manualBreakCount="2">
    <brk id="35" max="16383" man="1"/>
    <brk id="99" max="16383" man="1"/>
  </rowBreaks>
  <ignoredErrors>
    <ignoredError sqref="B40:Q40 B64:Q64 C82:Q82 B39:C39 E39:O39 Q39 B63:O63 Q63 C81:O81 Q81 P83:Q83 B46:Q46 B42:C42 E42:F42 B41:C41 E41:H41 B70:Q70 B66:C66 E66:G66 B65:C65 E65:H65 B43:E43 G43:H43 B44:E44 G44:L44 B67:E67 G67:H67 B68:E68 G68:L68 B45:E45 G45:Q45 B69:E69 G69:Q69 L42 L66 J43:M43 K41:L41 K65:L65 J67:M67 B48:Q53 B47:L47 N47:Q47 B72:Q77 B71:L71 N71:Q71 P42:Q42 P66:Q66 P41:Q41 N44 P65:Q65 N68 P67:Q67 P43:Q43 P44:Q44 P68:Q6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7"/>
  </sheetPr>
  <dimension ref="A1:C557"/>
  <sheetViews>
    <sheetView zoomScaleNormal="100" zoomScaleSheetLayoutView="100" workbookViewId="0"/>
  </sheetViews>
  <sheetFormatPr defaultColWidth="31.140625" defaultRowHeight="12.75" x14ac:dyDescent="0.2"/>
  <cols>
    <col min="1" max="1" width="36.85546875" style="13" customWidth="1"/>
    <col min="2" max="2" width="11.42578125" style="13" customWidth="1"/>
    <col min="3" max="3" width="33.5703125" style="13" customWidth="1"/>
    <col min="4" max="16384" width="31.140625" style="13"/>
  </cols>
  <sheetData>
    <row r="1" spans="1:3" s="9" customFormat="1" x14ac:dyDescent="0.2">
      <c r="A1" s="6" t="s">
        <v>578</v>
      </c>
      <c r="B1" s="7" t="s">
        <v>579</v>
      </c>
      <c r="C1" s="8" t="s">
        <v>580</v>
      </c>
    </row>
    <row r="2" spans="1:3" x14ac:dyDescent="0.2">
      <c r="A2" s="10" t="s">
        <v>581</v>
      </c>
      <c r="B2" s="11" t="s">
        <v>582</v>
      </c>
      <c r="C2" s="12" t="s">
        <v>30</v>
      </c>
    </row>
    <row r="3" spans="1:3" x14ac:dyDescent="0.2">
      <c r="A3" s="10" t="s">
        <v>581</v>
      </c>
      <c r="B3" s="11" t="s">
        <v>582</v>
      </c>
      <c r="C3" s="12" t="s">
        <v>41</v>
      </c>
    </row>
    <row r="4" spans="1:3" x14ac:dyDescent="0.2">
      <c r="A4" s="10" t="s">
        <v>581</v>
      </c>
      <c r="B4" s="11" t="s">
        <v>582</v>
      </c>
      <c r="C4" s="12" t="s">
        <v>50</v>
      </c>
    </row>
    <row r="5" spans="1:3" x14ac:dyDescent="0.2">
      <c r="A5" s="10" t="s">
        <v>581</v>
      </c>
      <c r="B5" s="11" t="s">
        <v>582</v>
      </c>
      <c r="C5" s="12" t="s">
        <v>51</v>
      </c>
    </row>
    <row r="6" spans="1:3" x14ac:dyDescent="0.2">
      <c r="A6" s="10" t="s">
        <v>581</v>
      </c>
      <c r="B6" s="11" t="s">
        <v>582</v>
      </c>
      <c r="C6" s="12" t="s">
        <v>106</v>
      </c>
    </row>
    <row r="7" spans="1:3" x14ac:dyDescent="0.2">
      <c r="A7" s="10" t="s">
        <v>581</v>
      </c>
      <c r="B7" s="11" t="s">
        <v>582</v>
      </c>
      <c r="C7" s="12" t="s">
        <v>107</v>
      </c>
    </row>
    <row r="8" spans="1:3" x14ac:dyDescent="0.2">
      <c r="A8" s="10" t="s">
        <v>581</v>
      </c>
      <c r="B8" s="11" t="s">
        <v>583</v>
      </c>
      <c r="C8" s="12" t="s">
        <v>112</v>
      </c>
    </row>
    <row r="9" spans="1:3" x14ac:dyDescent="0.2">
      <c r="A9" s="10" t="s">
        <v>581</v>
      </c>
      <c r="B9" s="11" t="s">
        <v>582</v>
      </c>
      <c r="C9" s="12" t="s">
        <v>124</v>
      </c>
    </row>
    <row r="10" spans="1:3" x14ac:dyDescent="0.2">
      <c r="A10" s="10" t="s">
        <v>581</v>
      </c>
      <c r="B10" s="11" t="s">
        <v>582</v>
      </c>
      <c r="C10" s="12" t="s">
        <v>144</v>
      </c>
    </row>
    <row r="11" spans="1:3" x14ac:dyDescent="0.2">
      <c r="A11" s="10" t="s">
        <v>581</v>
      </c>
      <c r="B11" s="11" t="s">
        <v>583</v>
      </c>
      <c r="C11" s="12" t="s">
        <v>161</v>
      </c>
    </row>
    <row r="12" spans="1:3" x14ac:dyDescent="0.2">
      <c r="A12" s="10" t="s">
        <v>581</v>
      </c>
      <c r="B12" s="11" t="s">
        <v>582</v>
      </c>
      <c r="C12" s="12" t="s">
        <v>165</v>
      </c>
    </row>
    <row r="13" spans="1:3" x14ac:dyDescent="0.2">
      <c r="A13" s="10" t="s">
        <v>581</v>
      </c>
      <c r="B13" s="11" t="s">
        <v>583</v>
      </c>
      <c r="C13" s="12" t="s">
        <v>172</v>
      </c>
    </row>
    <row r="14" spans="1:3" x14ac:dyDescent="0.2">
      <c r="A14" s="10" t="s">
        <v>581</v>
      </c>
      <c r="B14" s="11" t="s">
        <v>582</v>
      </c>
      <c r="C14" s="12" t="s">
        <v>584</v>
      </c>
    </row>
    <row r="15" spans="1:3" x14ac:dyDescent="0.2">
      <c r="A15" s="10" t="s">
        <v>581</v>
      </c>
      <c r="B15" s="11" t="s">
        <v>582</v>
      </c>
      <c r="C15" s="12" t="s">
        <v>195</v>
      </c>
    </row>
    <row r="16" spans="1:3" x14ac:dyDescent="0.2">
      <c r="A16" s="10" t="s">
        <v>581</v>
      </c>
      <c r="B16" s="11" t="s">
        <v>582</v>
      </c>
      <c r="C16" s="12" t="s">
        <v>210</v>
      </c>
    </row>
    <row r="17" spans="1:3" x14ac:dyDescent="0.2">
      <c r="A17" s="10" t="s">
        <v>581</v>
      </c>
      <c r="B17" s="11" t="s">
        <v>582</v>
      </c>
      <c r="C17" s="12" t="s">
        <v>211</v>
      </c>
    </row>
    <row r="18" spans="1:3" x14ac:dyDescent="0.2">
      <c r="A18" s="10" t="s">
        <v>581</v>
      </c>
      <c r="B18" s="11" t="s">
        <v>582</v>
      </c>
      <c r="C18" s="12" t="s">
        <v>212</v>
      </c>
    </row>
    <row r="19" spans="1:3" x14ac:dyDescent="0.2">
      <c r="A19" s="10" t="s">
        <v>581</v>
      </c>
      <c r="B19" s="11" t="s">
        <v>582</v>
      </c>
      <c r="C19" s="12" t="s">
        <v>239</v>
      </c>
    </row>
    <row r="20" spans="1:3" x14ac:dyDescent="0.2">
      <c r="A20" s="10" t="s">
        <v>581</v>
      </c>
      <c r="B20" s="11" t="s">
        <v>582</v>
      </c>
      <c r="C20" s="12" t="s">
        <v>254</v>
      </c>
    </row>
    <row r="21" spans="1:3" x14ac:dyDescent="0.2">
      <c r="A21" s="10" t="s">
        <v>581</v>
      </c>
      <c r="B21" s="11" t="s">
        <v>582</v>
      </c>
      <c r="C21" s="12" t="s">
        <v>305</v>
      </c>
    </row>
    <row r="22" spans="1:3" x14ac:dyDescent="0.2">
      <c r="A22" s="10" t="s">
        <v>581</v>
      </c>
      <c r="B22" s="11" t="s">
        <v>582</v>
      </c>
      <c r="C22" s="12" t="s">
        <v>324</v>
      </c>
    </row>
    <row r="23" spans="1:3" x14ac:dyDescent="0.2">
      <c r="A23" s="10" t="s">
        <v>581</v>
      </c>
      <c r="B23" s="11" t="s">
        <v>582</v>
      </c>
      <c r="C23" s="12" t="s">
        <v>338</v>
      </c>
    </row>
    <row r="24" spans="1:3" x14ac:dyDescent="0.2">
      <c r="A24" s="10" t="s">
        <v>581</v>
      </c>
      <c r="B24" s="11" t="s">
        <v>582</v>
      </c>
      <c r="C24" s="12" t="s">
        <v>350</v>
      </c>
    </row>
    <row r="25" spans="1:3" x14ac:dyDescent="0.2">
      <c r="A25" s="10" t="s">
        <v>581</v>
      </c>
      <c r="B25" s="11" t="s">
        <v>582</v>
      </c>
      <c r="C25" s="12" t="s">
        <v>360</v>
      </c>
    </row>
    <row r="26" spans="1:3" x14ac:dyDescent="0.2">
      <c r="A26" s="10" t="s">
        <v>581</v>
      </c>
      <c r="B26" s="11" t="s">
        <v>582</v>
      </c>
      <c r="C26" s="12" t="s">
        <v>363</v>
      </c>
    </row>
    <row r="27" spans="1:3" x14ac:dyDescent="0.2">
      <c r="A27" s="10" t="s">
        <v>581</v>
      </c>
      <c r="B27" s="11" t="s">
        <v>582</v>
      </c>
      <c r="C27" s="12" t="s">
        <v>374</v>
      </c>
    </row>
    <row r="28" spans="1:3" x14ac:dyDescent="0.2">
      <c r="A28" s="10" t="s">
        <v>581</v>
      </c>
      <c r="B28" s="11" t="s">
        <v>583</v>
      </c>
      <c r="C28" s="12" t="s">
        <v>379</v>
      </c>
    </row>
    <row r="29" spans="1:3" x14ac:dyDescent="0.2">
      <c r="A29" s="10" t="s">
        <v>581</v>
      </c>
      <c r="B29" s="11" t="s">
        <v>582</v>
      </c>
      <c r="C29" s="12" t="s">
        <v>414</v>
      </c>
    </row>
    <row r="30" spans="1:3" x14ac:dyDescent="0.2">
      <c r="A30" s="10" t="s">
        <v>581</v>
      </c>
      <c r="B30" s="11" t="s">
        <v>583</v>
      </c>
      <c r="C30" s="12" t="s">
        <v>422</v>
      </c>
    </row>
    <row r="31" spans="1:3" x14ac:dyDescent="0.2">
      <c r="A31" s="10" t="s">
        <v>581</v>
      </c>
      <c r="B31" s="11" t="s">
        <v>583</v>
      </c>
      <c r="C31" s="12" t="s">
        <v>426</v>
      </c>
    </row>
    <row r="32" spans="1:3" x14ac:dyDescent="0.2">
      <c r="A32" s="10" t="s">
        <v>581</v>
      </c>
      <c r="B32" s="11" t="s">
        <v>583</v>
      </c>
      <c r="C32" s="12" t="s">
        <v>465</v>
      </c>
    </row>
    <row r="33" spans="1:3" x14ac:dyDescent="0.2">
      <c r="A33" s="10" t="s">
        <v>581</v>
      </c>
      <c r="B33" s="11" t="s">
        <v>583</v>
      </c>
      <c r="C33" s="12" t="s">
        <v>495</v>
      </c>
    </row>
    <row r="34" spans="1:3" x14ac:dyDescent="0.2">
      <c r="A34" s="10" t="s">
        <v>581</v>
      </c>
      <c r="B34" s="11" t="s">
        <v>583</v>
      </c>
      <c r="C34" s="12" t="s">
        <v>508</v>
      </c>
    </row>
    <row r="35" spans="1:3" x14ac:dyDescent="0.2">
      <c r="A35" s="10" t="s">
        <v>581</v>
      </c>
      <c r="B35" s="11" t="s">
        <v>582</v>
      </c>
      <c r="C35" s="12" t="s">
        <v>517</v>
      </c>
    </row>
    <row r="36" spans="1:3" x14ac:dyDescent="0.2">
      <c r="A36" s="10" t="s">
        <v>585</v>
      </c>
      <c r="B36" s="11" t="s">
        <v>582</v>
      </c>
      <c r="C36" s="12" t="s">
        <v>586</v>
      </c>
    </row>
    <row r="37" spans="1:3" x14ac:dyDescent="0.2">
      <c r="A37" s="10" t="s">
        <v>585</v>
      </c>
      <c r="B37" s="11" t="s">
        <v>582</v>
      </c>
      <c r="C37" s="12" t="s">
        <v>587</v>
      </c>
    </row>
    <row r="38" spans="1:3" x14ac:dyDescent="0.2">
      <c r="A38" s="10" t="s">
        <v>585</v>
      </c>
      <c r="B38" s="11" t="s">
        <v>582</v>
      </c>
      <c r="C38" s="12" t="s">
        <v>85</v>
      </c>
    </row>
    <row r="39" spans="1:3" x14ac:dyDescent="0.2">
      <c r="A39" s="10" t="s">
        <v>585</v>
      </c>
      <c r="B39" s="11" t="s">
        <v>583</v>
      </c>
      <c r="C39" s="12" t="s">
        <v>92</v>
      </c>
    </row>
    <row r="40" spans="1:3" x14ac:dyDescent="0.2">
      <c r="A40" s="10" t="s">
        <v>585</v>
      </c>
      <c r="B40" s="11" t="s">
        <v>582</v>
      </c>
      <c r="C40" s="12" t="s">
        <v>120</v>
      </c>
    </row>
    <row r="41" spans="1:3" x14ac:dyDescent="0.2">
      <c r="A41" s="10" t="s">
        <v>585</v>
      </c>
      <c r="B41" s="11" t="s">
        <v>582</v>
      </c>
      <c r="C41" s="12" t="s">
        <v>135</v>
      </c>
    </row>
    <row r="42" spans="1:3" x14ac:dyDescent="0.2">
      <c r="A42" s="10" t="s">
        <v>585</v>
      </c>
      <c r="B42" s="11" t="s">
        <v>582</v>
      </c>
      <c r="C42" s="12" t="s">
        <v>588</v>
      </c>
    </row>
    <row r="43" spans="1:3" x14ac:dyDescent="0.2">
      <c r="A43" s="10" t="s">
        <v>585</v>
      </c>
      <c r="B43" s="11" t="s">
        <v>582</v>
      </c>
      <c r="C43" s="12" t="s">
        <v>156</v>
      </c>
    </row>
    <row r="44" spans="1:3" x14ac:dyDescent="0.2">
      <c r="A44" s="10" t="s">
        <v>585</v>
      </c>
      <c r="B44" s="11" t="s">
        <v>582</v>
      </c>
      <c r="C44" s="12" t="s">
        <v>175</v>
      </c>
    </row>
    <row r="45" spans="1:3" x14ac:dyDescent="0.2">
      <c r="A45" s="10" t="s">
        <v>585</v>
      </c>
      <c r="B45" s="11" t="s">
        <v>583</v>
      </c>
      <c r="C45" s="12" t="s">
        <v>192</v>
      </c>
    </row>
    <row r="46" spans="1:3" x14ac:dyDescent="0.2">
      <c r="A46" s="10" t="s">
        <v>585</v>
      </c>
      <c r="B46" s="11" t="s">
        <v>582</v>
      </c>
      <c r="C46" s="12" t="s">
        <v>589</v>
      </c>
    </row>
    <row r="47" spans="1:3" x14ac:dyDescent="0.2">
      <c r="A47" s="10" t="s">
        <v>585</v>
      </c>
      <c r="B47" s="11" t="s">
        <v>582</v>
      </c>
      <c r="C47" s="12" t="s">
        <v>206</v>
      </c>
    </row>
    <row r="48" spans="1:3" x14ac:dyDescent="0.2">
      <c r="A48" s="10" t="s">
        <v>585</v>
      </c>
      <c r="B48" s="11" t="s">
        <v>583</v>
      </c>
      <c r="C48" s="12" t="s">
        <v>208</v>
      </c>
    </row>
    <row r="49" spans="1:3" x14ac:dyDescent="0.2">
      <c r="A49" s="10" t="s">
        <v>585</v>
      </c>
      <c r="B49" s="11" t="s">
        <v>582</v>
      </c>
      <c r="C49" s="12" t="s">
        <v>209</v>
      </c>
    </row>
    <row r="50" spans="1:3" x14ac:dyDescent="0.2">
      <c r="A50" s="10" t="s">
        <v>585</v>
      </c>
      <c r="B50" s="11" t="s">
        <v>582</v>
      </c>
      <c r="C50" s="12" t="s">
        <v>219</v>
      </c>
    </row>
    <row r="51" spans="1:3" x14ac:dyDescent="0.2">
      <c r="A51" s="10" t="s">
        <v>585</v>
      </c>
      <c r="B51" s="11" t="s">
        <v>582</v>
      </c>
      <c r="C51" s="12" t="s">
        <v>232</v>
      </c>
    </row>
    <row r="52" spans="1:3" x14ac:dyDescent="0.2">
      <c r="A52" s="10" t="s">
        <v>585</v>
      </c>
      <c r="B52" s="11" t="s">
        <v>582</v>
      </c>
      <c r="C52" s="12" t="s">
        <v>244</v>
      </c>
    </row>
    <row r="53" spans="1:3" x14ac:dyDescent="0.2">
      <c r="A53" s="10" t="s">
        <v>585</v>
      </c>
      <c r="B53" s="11" t="s">
        <v>582</v>
      </c>
      <c r="C53" s="12" t="s">
        <v>253</v>
      </c>
    </row>
    <row r="54" spans="1:3" x14ac:dyDescent="0.2">
      <c r="A54" s="10" t="s">
        <v>585</v>
      </c>
      <c r="B54" s="11" t="s">
        <v>582</v>
      </c>
      <c r="C54" s="12" t="s">
        <v>263</v>
      </c>
    </row>
    <row r="55" spans="1:3" x14ac:dyDescent="0.2">
      <c r="A55" s="10" t="s">
        <v>585</v>
      </c>
      <c r="B55" s="11" t="s">
        <v>582</v>
      </c>
      <c r="C55" s="12" t="s">
        <v>284</v>
      </c>
    </row>
    <row r="56" spans="1:3" x14ac:dyDescent="0.2">
      <c r="A56" s="10" t="s">
        <v>585</v>
      </c>
      <c r="B56" s="11" t="s">
        <v>583</v>
      </c>
      <c r="C56" s="12" t="s">
        <v>306</v>
      </c>
    </row>
    <row r="57" spans="1:3" x14ac:dyDescent="0.2">
      <c r="A57" s="10" t="s">
        <v>585</v>
      </c>
      <c r="B57" s="11" t="s">
        <v>582</v>
      </c>
      <c r="C57" s="12" t="s">
        <v>322</v>
      </c>
    </row>
    <row r="58" spans="1:3" x14ac:dyDescent="0.2">
      <c r="A58" s="10" t="s">
        <v>585</v>
      </c>
      <c r="B58" s="11" t="s">
        <v>583</v>
      </c>
      <c r="C58" s="12" t="s">
        <v>347</v>
      </c>
    </row>
    <row r="59" spans="1:3" x14ac:dyDescent="0.2">
      <c r="A59" s="10" t="s">
        <v>585</v>
      </c>
      <c r="B59" s="11" t="s">
        <v>582</v>
      </c>
      <c r="C59" s="12" t="s">
        <v>362</v>
      </c>
    </row>
    <row r="60" spans="1:3" x14ac:dyDescent="0.2">
      <c r="A60" s="10" t="s">
        <v>585</v>
      </c>
      <c r="B60" s="11" t="s">
        <v>582</v>
      </c>
      <c r="C60" s="12" t="s">
        <v>590</v>
      </c>
    </row>
    <row r="61" spans="1:3" x14ac:dyDescent="0.2">
      <c r="A61" s="10" t="s">
        <v>585</v>
      </c>
      <c r="B61" s="11" t="s">
        <v>582</v>
      </c>
      <c r="C61" s="12" t="s">
        <v>429</v>
      </c>
    </row>
    <row r="62" spans="1:3" x14ac:dyDescent="0.2">
      <c r="A62" s="10" t="s">
        <v>585</v>
      </c>
      <c r="B62" s="11" t="s">
        <v>582</v>
      </c>
      <c r="C62" s="12" t="s">
        <v>457</v>
      </c>
    </row>
    <row r="63" spans="1:3" x14ac:dyDescent="0.2">
      <c r="A63" s="10" t="s">
        <v>585</v>
      </c>
      <c r="B63" s="11" t="s">
        <v>582</v>
      </c>
      <c r="C63" s="12" t="s">
        <v>472</v>
      </c>
    </row>
    <row r="64" spans="1:3" x14ac:dyDescent="0.2">
      <c r="A64" s="10" t="s">
        <v>585</v>
      </c>
      <c r="B64" s="11" t="s">
        <v>583</v>
      </c>
      <c r="C64" s="12" t="s">
        <v>503</v>
      </c>
    </row>
    <row r="65" spans="1:3" x14ac:dyDescent="0.2">
      <c r="A65" s="10" t="s">
        <v>585</v>
      </c>
      <c r="B65" s="11" t="s">
        <v>582</v>
      </c>
      <c r="C65" s="12" t="s">
        <v>506</v>
      </c>
    </row>
    <row r="66" spans="1:3" x14ac:dyDescent="0.2">
      <c r="A66" s="10" t="s">
        <v>585</v>
      </c>
      <c r="B66" s="11" t="s">
        <v>583</v>
      </c>
      <c r="C66" s="12" t="s">
        <v>512</v>
      </c>
    </row>
    <row r="67" spans="1:3" x14ac:dyDescent="0.2">
      <c r="A67" s="10" t="s">
        <v>585</v>
      </c>
      <c r="B67" s="11" t="s">
        <v>582</v>
      </c>
      <c r="C67" s="12" t="s">
        <v>591</v>
      </c>
    </row>
    <row r="68" spans="1:3" x14ac:dyDescent="0.2">
      <c r="A68" s="10" t="s">
        <v>592</v>
      </c>
      <c r="B68" s="11" t="s">
        <v>582</v>
      </c>
      <c r="C68" s="12" t="s">
        <v>95</v>
      </c>
    </row>
    <row r="69" spans="1:3" x14ac:dyDescent="0.2">
      <c r="A69" s="10" t="s">
        <v>592</v>
      </c>
      <c r="B69" s="11" t="s">
        <v>582</v>
      </c>
      <c r="C69" s="12" t="s">
        <v>114</v>
      </c>
    </row>
    <row r="70" spans="1:3" x14ac:dyDescent="0.2">
      <c r="A70" s="10" t="s">
        <v>592</v>
      </c>
      <c r="B70" s="11" t="s">
        <v>583</v>
      </c>
      <c r="C70" s="12" t="s">
        <v>131</v>
      </c>
    </row>
    <row r="71" spans="1:3" x14ac:dyDescent="0.2">
      <c r="A71" s="10" t="s">
        <v>592</v>
      </c>
      <c r="B71" s="11" t="s">
        <v>582</v>
      </c>
      <c r="C71" s="12" t="s">
        <v>150</v>
      </c>
    </row>
    <row r="72" spans="1:3" x14ac:dyDescent="0.2">
      <c r="A72" s="10" t="s">
        <v>592</v>
      </c>
      <c r="B72" s="11" t="s">
        <v>582</v>
      </c>
      <c r="C72" s="12" t="s">
        <v>154</v>
      </c>
    </row>
    <row r="73" spans="1:3" x14ac:dyDescent="0.2">
      <c r="A73" s="10" t="s">
        <v>592</v>
      </c>
      <c r="B73" s="11" t="s">
        <v>583</v>
      </c>
      <c r="C73" s="12" t="s">
        <v>155</v>
      </c>
    </row>
    <row r="74" spans="1:3" x14ac:dyDescent="0.2">
      <c r="A74" s="10" t="s">
        <v>592</v>
      </c>
      <c r="B74" s="11" t="s">
        <v>582</v>
      </c>
      <c r="C74" s="12" t="s">
        <v>171</v>
      </c>
    </row>
    <row r="75" spans="1:3" x14ac:dyDescent="0.2">
      <c r="A75" s="10" t="s">
        <v>592</v>
      </c>
      <c r="B75" s="11" t="s">
        <v>583</v>
      </c>
      <c r="C75" s="12" t="s">
        <v>220</v>
      </c>
    </row>
    <row r="76" spans="1:3" x14ac:dyDescent="0.2">
      <c r="A76" s="10" t="s">
        <v>592</v>
      </c>
      <c r="B76" s="11" t="s">
        <v>582</v>
      </c>
      <c r="C76" s="12" t="s">
        <v>227</v>
      </c>
    </row>
    <row r="77" spans="1:3" x14ac:dyDescent="0.2">
      <c r="A77" s="10" t="s">
        <v>592</v>
      </c>
      <c r="B77" s="11" t="s">
        <v>582</v>
      </c>
      <c r="C77" s="12" t="s">
        <v>231</v>
      </c>
    </row>
    <row r="78" spans="1:3" x14ac:dyDescent="0.2">
      <c r="A78" s="10" t="s">
        <v>592</v>
      </c>
      <c r="B78" s="11" t="s">
        <v>582</v>
      </c>
      <c r="C78" s="12" t="s">
        <v>246</v>
      </c>
    </row>
    <row r="79" spans="1:3" x14ac:dyDescent="0.2">
      <c r="A79" s="10" t="s">
        <v>592</v>
      </c>
      <c r="B79" s="11" t="s">
        <v>582</v>
      </c>
      <c r="C79" s="12" t="s">
        <v>258</v>
      </c>
    </row>
    <row r="80" spans="1:3" x14ac:dyDescent="0.2">
      <c r="A80" s="10" t="s">
        <v>592</v>
      </c>
      <c r="B80" s="11" t="s">
        <v>583</v>
      </c>
      <c r="C80" s="12" t="s">
        <v>290</v>
      </c>
    </row>
    <row r="81" spans="1:3" x14ac:dyDescent="0.2">
      <c r="A81" s="10" t="s">
        <v>592</v>
      </c>
      <c r="B81" s="11" t="s">
        <v>583</v>
      </c>
      <c r="C81" s="12" t="s">
        <v>321</v>
      </c>
    </row>
    <row r="82" spans="1:3" x14ac:dyDescent="0.2">
      <c r="A82" s="10" t="s">
        <v>592</v>
      </c>
      <c r="B82" s="11" t="s">
        <v>582</v>
      </c>
      <c r="C82" s="12" t="s">
        <v>342</v>
      </c>
    </row>
    <row r="83" spans="1:3" x14ac:dyDescent="0.2">
      <c r="A83" s="10" t="s">
        <v>592</v>
      </c>
      <c r="B83" s="11" t="s">
        <v>583</v>
      </c>
      <c r="C83" s="12" t="s">
        <v>390</v>
      </c>
    </row>
    <row r="84" spans="1:3" x14ac:dyDescent="0.2">
      <c r="A84" s="10" t="s">
        <v>592</v>
      </c>
      <c r="B84" s="11" t="s">
        <v>582</v>
      </c>
      <c r="C84" s="12" t="s">
        <v>418</v>
      </c>
    </row>
    <row r="85" spans="1:3" x14ac:dyDescent="0.2">
      <c r="A85" s="10" t="s">
        <v>592</v>
      </c>
      <c r="B85" s="11" t="s">
        <v>582</v>
      </c>
      <c r="C85" s="12" t="s">
        <v>446</v>
      </c>
    </row>
    <row r="86" spans="1:3" x14ac:dyDescent="0.2">
      <c r="A86" s="10" t="s">
        <v>592</v>
      </c>
      <c r="B86" s="11" t="s">
        <v>582</v>
      </c>
      <c r="C86" s="12" t="s">
        <v>467</v>
      </c>
    </row>
    <row r="87" spans="1:3" x14ac:dyDescent="0.2">
      <c r="A87" s="10" t="s">
        <v>593</v>
      </c>
      <c r="B87" s="11" t="s">
        <v>582</v>
      </c>
      <c r="C87" s="12" t="s">
        <v>594</v>
      </c>
    </row>
    <row r="88" spans="1:3" x14ac:dyDescent="0.2">
      <c r="A88" s="10" t="s">
        <v>593</v>
      </c>
      <c r="B88" s="11" t="s">
        <v>582</v>
      </c>
      <c r="C88" s="12" t="s">
        <v>48</v>
      </c>
    </row>
    <row r="89" spans="1:3" x14ac:dyDescent="0.2">
      <c r="A89" s="10" t="s">
        <v>593</v>
      </c>
      <c r="B89" s="11" t="s">
        <v>582</v>
      </c>
      <c r="C89" s="12" t="s">
        <v>65</v>
      </c>
    </row>
    <row r="90" spans="1:3" x14ac:dyDescent="0.2">
      <c r="A90" s="10" t="s">
        <v>593</v>
      </c>
      <c r="B90" s="11" t="s">
        <v>582</v>
      </c>
      <c r="C90" s="12" t="s">
        <v>100</v>
      </c>
    </row>
    <row r="91" spans="1:3" x14ac:dyDescent="0.2">
      <c r="A91" s="10" t="s">
        <v>593</v>
      </c>
      <c r="B91" s="11" t="s">
        <v>582</v>
      </c>
      <c r="C91" s="12" t="s">
        <v>130</v>
      </c>
    </row>
    <row r="92" spans="1:3" x14ac:dyDescent="0.2">
      <c r="A92" s="10" t="s">
        <v>593</v>
      </c>
      <c r="B92" s="11" t="s">
        <v>582</v>
      </c>
      <c r="C92" s="12" t="s">
        <v>176</v>
      </c>
    </row>
    <row r="93" spans="1:3" x14ac:dyDescent="0.2">
      <c r="A93" s="10" t="s">
        <v>593</v>
      </c>
      <c r="B93" s="11" t="s">
        <v>582</v>
      </c>
      <c r="C93" s="12" t="s">
        <v>595</v>
      </c>
    </row>
    <row r="94" spans="1:3" x14ac:dyDescent="0.2">
      <c r="A94" s="10" t="s">
        <v>593</v>
      </c>
      <c r="B94" s="11" t="s">
        <v>582</v>
      </c>
      <c r="C94" s="12" t="s">
        <v>215</v>
      </c>
    </row>
    <row r="95" spans="1:3" x14ac:dyDescent="0.2">
      <c r="A95" s="10" t="s">
        <v>593</v>
      </c>
      <c r="B95" s="11" t="s">
        <v>582</v>
      </c>
      <c r="C95" s="12" t="s">
        <v>224</v>
      </c>
    </row>
    <row r="96" spans="1:3" x14ac:dyDescent="0.2">
      <c r="A96" s="10" t="s">
        <v>593</v>
      </c>
      <c r="B96" s="11" t="s">
        <v>582</v>
      </c>
      <c r="C96" s="12" t="s">
        <v>276</v>
      </c>
    </row>
    <row r="97" spans="1:3" x14ac:dyDescent="0.2">
      <c r="A97" s="10" t="s">
        <v>593</v>
      </c>
      <c r="B97" s="11" t="s">
        <v>582</v>
      </c>
      <c r="C97" s="12" t="s">
        <v>326</v>
      </c>
    </row>
    <row r="98" spans="1:3" x14ac:dyDescent="0.2">
      <c r="A98" s="10" t="s">
        <v>593</v>
      </c>
      <c r="B98" s="11" t="s">
        <v>582</v>
      </c>
      <c r="C98" s="12" t="s">
        <v>364</v>
      </c>
    </row>
    <row r="99" spans="1:3" x14ac:dyDescent="0.2">
      <c r="A99" s="10" t="s">
        <v>593</v>
      </c>
      <c r="B99" s="11" t="s">
        <v>582</v>
      </c>
      <c r="C99" s="12" t="s">
        <v>370</v>
      </c>
    </row>
    <row r="100" spans="1:3" x14ac:dyDescent="0.2">
      <c r="A100" s="10" t="s">
        <v>593</v>
      </c>
      <c r="B100" s="11" t="s">
        <v>582</v>
      </c>
      <c r="C100" s="12" t="s">
        <v>377</v>
      </c>
    </row>
    <row r="101" spans="1:3" x14ac:dyDescent="0.2">
      <c r="A101" s="10" t="s">
        <v>593</v>
      </c>
      <c r="B101" s="11" t="s">
        <v>582</v>
      </c>
      <c r="C101" s="12" t="s">
        <v>448</v>
      </c>
    </row>
    <row r="102" spans="1:3" x14ac:dyDescent="0.2">
      <c r="A102" s="10" t="s">
        <v>593</v>
      </c>
      <c r="B102" s="11" t="s">
        <v>582</v>
      </c>
      <c r="C102" s="12" t="s">
        <v>490</v>
      </c>
    </row>
    <row r="103" spans="1:3" x14ac:dyDescent="0.2">
      <c r="A103" s="10" t="s">
        <v>593</v>
      </c>
      <c r="B103" s="11" t="s">
        <v>582</v>
      </c>
      <c r="C103" s="12" t="s">
        <v>515</v>
      </c>
    </row>
    <row r="104" spans="1:3" x14ac:dyDescent="0.2">
      <c r="A104" s="10" t="s">
        <v>593</v>
      </c>
      <c r="B104" s="11" t="s">
        <v>583</v>
      </c>
      <c r="C104" s="12" t="s">
        <v>110</v>
      </c>
    </row>
    <row r="105" spans="1:3" x14ac:dyDescent="0.2">
      <c r="A105" s="10" t="s">
        <v>593</v>
      </c>
      <c r="B105" s="11" t="s">
        <v>583</v>
      </c>
      <c r="C105" s="12" t="s">
        <v>184</v>
      </c>
    </row>
    <row r="106" spans="1:3" x14ac:dyDescent="0.2">
      <c r="A106" s="10" t="s">
        <v>593</v>
      </c>
      <c r="B106" s="11" t="s">
        <v>583</v>
      </c>
      <c r="C106" s="12" t="s">
        <v>293</v>
      </c>
    </row>
    <row r="107" spans="1:3" x14ac:dyDescent="0.2">
      <c r="A107" s="10" t="s">
        <v>593</v>
      </c>
      <c r="B107" s="11" t="s">
        <v>583</v>
      </c>
      <c r="C107" s="12" t="s">
        <v>310</v>
      </c>
    </row>
    <row r="108" spans="1:3" x14ac:dyDescent="0.2">
      <c r="A108" s="10" t="s">
        <v>593</v>
      </c>
      <c r="B108" s="11" t="s">
        <v>583</v>
      </c>
      <c r="C108" s="12" t="s">
        <v>397</v>
      </c>
    </row>
    <row r="109" spans="1:3" x14ac:dyDescent="0.2">
      <c r="A109" s="10" t="s">
        <v>596</v>
      </c>
      <c r="B109" s="11" t="s">
        <v>582</v>
      </c>
      <c r="C109" s="12" t="s">
        <v>56</v>
      </c>
    </row>
    <row r="110" spans="1:3" x14ac:dyDescent="0.2">
      <c r="A110" s="10" t="s">
        <v>596</v>
      </c>
      <c r="B110" s="11" t="s">
        <v>582</v>
      </c>
      <c r="C110" s="12" t="s">
        <v>96</v>
      </c>
    </row>
    <row r="111" spans="1:3" x14ac:dyDescent="0.2">
      <c r="A111" s="10" t="s">
        <v>596</v>
      </c>
      <c r="B111" s="11" t="s">
        <v>583</v>
      </c>
      <c r="C111" s="12" t="s">
        <v>140</v>
      </c>
    </row>
    <row r="112" spans="1:3" x14ac:dyDescent="0.2">
      <c r="A112" s="10" t="s">
        <v>596</v>
      </c>
      <c r="B112" s="11" t="s">
        <v>582</v>
      </c>
      <c r="C112" s="12" t="s">
        <v>183</v>
      </c>
    </row>
    <row r="113" spans="1:3" x14ac:dyDescent="0.2">
      <c r="A113" s="10" t="s">
        <v>596</v>
      </c>
      <c r="B113" s="11" t="s">
        <v>582</v>
      </c>
      <c r="C113" s="12" t="s">
        <v>235</v>
      </c>
    </row>
    <row r="114" spans="1:3" x14ac:dyDescent="0.2">
      <c r="A114" s="10" t="s">
        <v>596</v>
      </c>
      <c r="B114" s="11" t="s">
        <v>583</v>
      </c>
      <c r="C114" s="12" t="s">
        <v>283</v>
      </c>
    </row>
    <row r="115" spans="1:3" x14ac:dyDescent="0.2">
      <c r="A115" s="10" t="s">
        <v>596</v>
      </c>
      <c r="B115" s="11" t="s">
        <v>583</v>
      </c>
      <c r="C115" s="12" t="s">
        <v>308</v>
      </c>
    </row>
    <row r="116" spans="1:3" x14ac:dyDescent="0.2">
      <c r="A116" s="10" t="s">
        <v>596</v>
      </c>
      <c r="B116" s="11" t="s">
        <v>582</v>
      </c>
      <c r="C116" s="12" t="s">
        <v>316</v>
      </c>
    </row>
    <row r="117" spans="1:3" x14ac:dyDescent="0.2">
      <c r="A117" s="10" t="s">
        <v>596</v>
      </c>
      <c r="B117" s="11" t="s">
        <v>582</v>
      </c>
      <c r="C117" s="12" t="s">
        <v>597</v>
      </c>
    </row>
    <row r="118" spans="1:3" x14ac:dyDescent="0.2">
      <c r="A118" s="10" t="s">
        <v>596</v>
      </c>
      <c r="B118" s="11" t="s">
        <v>583</v>
      </c>
      <c r="C118" s="12" t="s">
        <v>385</v>
      </c>
    </row>
    <row r="119" spans="1:3" x14ac:dyDescent="0.2">
      <c r="A119" s="10" t="s">
        <v>596</v>
      </c>
      <c r="B119" s="11" t="s">
        <v>582</v>
      </c>
      <c r="C119" s="12" t="s">
        <v>458</v>
      </c>
    </row>
    <row r="120" spans="1:3" x14ac:dyDescent="0.2">
      <c r="A120" s="10" t="s">
        <v>596</v>
      </c>
      <c r="B120" s="11" t="s">
        <v>582</v>
      </c>
      <c r="C120" s="12" t="s">
        <v>498</v>
      </c>
    </row>
    <row r="121" spans="1:3" x14ac:dyDescent="0.2">
      <c r="A121" s="10" t="s">
        <v>598</v>
      </c>
      <c r="B121" s="11" t="s">
        <v>582</v>
      </c>
      <c r="C121" s="12" t="s">
        <v>31</v>
      </c>
    </row>
    <row r="122" spans="1:3" x14ac:dyDescent="0.2">
      <c r="A122" s="10" t="s">
        <v>598</v>
      </c>
      <c r="B122" s="11" t="s">
        <v>582</v>
      </c>
      <c r="C122" s="12" t="s">
        <v>37</v>
      </c>
    </row>
    <row r="123" spans="1:3" x14ac:dyDescent="0.2">
      <c r="A123" s="10" t="s">
        <v>598</v>
      </c>
      <c r="B123" s="11" t="s">
        <v>582</v>
      </c>
      <c r="C123" s="12" t="s">
        <v>54</v>
      </c>
    </row>
    <row r="124" spans="1:3" x14ac:dyDescent="0.2">
      <c r="A124" s="10" t="s">
        <v>598</v>
      </c>
      <c r="B124" s="11" t="s">
        <v>582</v>
      </c>
      <c r="C124" s="12" t="s">
        <v>55</v>
      </c>
    </row>
    <row r="125" spans="1:3" x14ac:dyDescent="0.2">
      <c r="A125" s="10" t="s">
        <v>598</v>
      </c>
      <c r="B125" s="11" t="s">
        <v>582</v>
      </c>
      <c r="C125" s="12" t="s">
        <v>64</v>
      </c>
    </row>
    <row r="126" spans="1:3" x14ac:dyDescent="0.2">
      <c r="A126" s="10" t="s">
        <v>598</v>
      </c>
      <c r="B126" s="11" t="s">
        <v>582</v>
      </c>
      <c r="C126" s="12" t="s">
        <v>599</v>
      </c>
    </row>
    <row r="127" spans="1:3" x14ac:dyDescent="0.2">
      <c r="A127" s="10" t="s">
        <v>598</v>
      </c>
      <c r="B127" s="11" t="s">
        <v>582</v>
      </c>
      <c r="C127" s="12" t="s">
        <v>138</v>
      </c>
    </row>
    <row r="128" spans="1:3" x14ac:dyDescent="0.2">
      <c r="A128" s="10" t="s">
        <v>598</v>
      </c>
      <c r="B128" s="11" t="s">
        <v>582</v>
      </c>
      <c r="C128" s="12" t="s">
        <v>167</v>
      </c>
    </row>
    <row r="129" spans="1:3" x14ac:dyDescent="0.2">
      <c r="A129" s="10" t="s">
        <v>598</v>
      </c>
      <c r="B129" s="11" t="s">
        <v>583</v>
      </c>
      <c r="C129" s="12" t="s">
        <v>160</v>
      </c>
    </row>
    <row r="130" spans="1:3" x14ac:dyDescent="0.2">
      <c r="A130" s="10" t="s">
        <v>598</v>
      </c>
      <c r="B130" s="11" t="s">
        <v>582</v>
      </c>
      <c r="C130" s="12" t="s">
        <v>193</v>
      </c>
    </row>
    <row r="131" spans="1:3" x14ac:dyDescent="0.2">
      <c r="A131" s="10" t="s">
        <v>598</v>
      </c>
      <c r="B131" s="11" t="s">
        <v>582</v>
      </c>
      <c r="C131" s="12" t="s">
        <v>243</v>
      </c>
    </row>
    <row r="132" spans="1:3" x14ac:dyDescent="0.2">
      <c r="A132" s="10" t="s">
        <v>598</v>
      </c>
      <c r="B132" s="11" t="s">
        <v>583</v>
      </c>
      <c r="C132" s="12" t="s">
        <v>228</v>
      </c>
    </row>
    <row r="133" spans="1:3" x14ac:dyDescent="0.2">
      <c r="A133" s="10" t="s">
        <v>598</v>
      </c>
      <c r="B133" s="11" t="s">
        <v>583</v>
      </c>
      <c r="C133" s="12" t="s">
        <v>238</v>
      </c>
    </row>
    <row r="134" spans="1:3" x14ac:dyDescent="0.2">
      <c r="A134" s="10" t="s">
        <v>598</v>
      </c>
      <c r="B134" s="11" t="s">
        <v>582</v>
      </c>
      <c r="C134" s="12" t="s">
        <v>249</v>
      </c>
    </row>
    <row r="135" spans="1:3" x14ac:dyDescent="0.2">
      <c r="A135" s="10" t="s">
        <v>598</v>
      </c>
      <c r="B135" s="11" t="s">
        <v>582</v>
      </c>
      <c r="C135" s="12" t="s">
        <v>600</v>
      </c>
    </row>
    <row r="136" spans="1:3" x14ac:dyDescent="0.2">
      <c r="A136" s="10" t="s">
        <v>598</v>
      </c>
      <c r="B136" s="11" t="s">
        <v>582</v>
      </c>
      <c r="C136" s="12" t="s">
        <v>259</v>
      </c>
    </row>
    <row r="137" spans="1:3" x14ac:dyDescent="0.2">
      <c r="A137" s="10" t="s">
        <v>598</v>
      </c>
      <c r="B137" s="11" t="s">
        <v>583</v>
      </c>
      <c r="C137" s="12" t="s">
        <v>285</v>
      </c>
    </row>
    <row r="138" spans="1:3" x14ac:dyDescent="0.2">
      <c r="A138" s="10" t="s">
        <v>598</v>
      </c>
      <c r="B138" s="11" t="s">
        <v>582</v>
      </c>
      <c r="C138" s="12" t="s">
        <v>319</v>
      </c>
    </row>
    <row r="139" spans="1:3" x14ac:dyDescent="0.2">
      <c r="A139" s="10" t="s">
        <v>598</v>
      </c>
      <c r="B139" s="11" t="s">
        <v>582</v>
      </c>
      <c r="C139" s="12" t="s">
        <v>403</v>
      </c>
    </row>
    <row r="140" spans="1:3" x14ac:dyDescent="0.2">
      <c r="A140" s="10" t="s">
        <v>598</v>
      </c>
      <c r="B140" s="11" t="s">
        <v>582</v>
      </c>
      <c r="C140" s="12" t="s">
        <v>423</v>
      </c>
    </row>
    <row r="141" spans="1:3" x14ac:dyDescent="0.2">
      <c r="A141" s="10" t="s">
        <v>598</v>
      </c>
      <c r="B141" s="11" t="s">
        <v>582</v>
      </c>
      <c r="C141" s="12" t="s">
        <v>425</v>
      </c>
    </row>
    <row r="142" spans="1:3" x14ac:dyDescent="0.2">
      <c r="A142" s="10" t="s">
        <v>598</v>
      </c>
      <c r="B142" s="11" t="s">
        <v>582</v>
      </c>
      <c r="C142" s="12" t="s">
        <v>452</v>
      </c>
    </row>
    <row r="143" spans="1:3" x14ac:dyDescent="0.2">
      <c r="A143" s="10" t="s">
        <v>598</v>
      </c>
      <c r="B143" s="11" t="s">
        <v>583</v>
      </c>
      <c r="C143" s="12" t="s">
        <v>461</v>
      </c>
    </row>
    <row r="144" spans="1:3" x14ac:dyDescent="0.2">
      <c r="A144" s="10" t="s">
        <v>598</v>
      </c>
      <c r="B144" s="11" t="s">
        <v>583</v>
      </c>
      <c r="C144" s="12" t="s">
        <v>462</v>
      </c>
    </row>
    <row r="145" spans="1:3" x14ac:dyDescent="0.2">
      <c r="A145" s="10" t="s">
        <v>598</v>
      </c>
      <c r="B145" s="11" t="s">
        <v>582</v>
      </c>
      <c r="C145" s="12" t="s">
        <v>470</v>
      </c>
    </row>
    <row r="146" spans="1:3" x14ac:dyDescent="0.2">
      <c r="A146" s="10" t="s">
        <v>598</v>
      </c>
      <c r="B146" s="11" t="s">
        <v>582</v>
      </c>
      <c r="C146" s="12" t="s">
        <v>474</v>
      </c>
    </row>
    <row r="147" spans="1:3" x14ac:dyDescent="0.2">
      <c r="A147" s="10" t="s">
        <v>598</v>
      </c>
      <c r="B147" s="11" t="s">
        <v>582</v>
      </c>
      <c r="C147" s="12" t="s">
        <v>476</v>
      </c>
    </row>
    <row r="148" spans="1:3" x14ac:dyDescent="0.2">
      <c r="A148" s="10" t="s">
        <v>598</v>
      </c>
      <c r="B148" s="11" t="s">
        <v>582</v>
      </c>
      <c r="C148" s="12" t="s">
        <v>483</v>
      </c>
    </row>
    <row r="149" spans="1:3" x14ac:dyDescent="0.2">
      <c r="A149" s="10" t="s">
        <v>601</v>
      </c>
      <c r="B149" s="11" t="s">
        <v>582</v>
      </c>
      <c r="C149" s="12" t="s">
        <v>105</v>
      </c>
    </row>
    <row r="150" spans="1:3" x14ac:dyDescent="0.2">
      <c r="A150" s="10" t="s">
        <v>601</v>
      </c>
      <c r="B150" s="11" t="s">
        <v>582</v>
      </c>
      <c r="C150" s="12" t="s">
        <v>116</v>
      </c>
    </row>
    <row r="151" spans="1:3" x14ac:dyDescent="0.2">
      <c r="A151" s="10" t="s">
        <v>601</v>
      </c>
      <c r="B151" s="11" t="s">
        <v>583</v>
      </c>
      <c r="C151" s="12" t="s">
        <v>119</v>
      </c>
    </row>
    <row r="152" spans="1:3" x14ac:dyDescent="0.2">
      <c r="A152" s="10" t="s">
        <v>601</v>
      </c>
      <c r="B152" s="11" t="s">
        <v>582</v>
      </c>
      <c r="C152" s="12" t="s">
        <v>125</v>
      </c>
    </row>
    <row r="153" spans="1:3" x14ac:dyDescent="0.2">
      <c r="A153" s="10" t="s">
        <v>601</v>
      </c>
      <c r="B153" s="11" t="s">
        <v>582</v>
      </c>
      <c r="C153" s="12" t="s">
        <v>132</v>
      </c>
    </row>
    <row r="154" spans="1:3" x14ac:dyDescent="0.2">
      <c r="A154" s="10" t="s">
        <v>601</v>
      </c>
      <c r="B154" s="11" t="s">
        <v>582</v>
      </c>
      <c r="C154" s="12" t="s">
        <v>602</v>
      </c>
    </row>
    <row r="155" spans="1:3" x14ac:dyDescent="0.2">
      <c r="A155" s="10" t="s">
        <v>601</v>
      </c>
      <c r="B155" s="11" t="s">
        <v>582</v>
      </c>
      <c r="C155" s="12" t="s">
        <v>152</v>
      </c>
    </row>
    <row r="156" spans="1:3" x14ac:dyDescent="0.2">
      <c r="A156" s="10" t="s">
        <v>601</v>
      </c>
      <c r="B156" s="11" t="s">
        <v>582</v>
      </c>
      <c r="C156" s="12" t="s">
        <v>178</v>
      </c>
    </row>
    <row r="157" spans="1:3" x14ac:dyDescent="0.2">
      <c r="A157" s="10" t="s">
        <v>601</v>
      </c>
      <c r="B157" s="11" t="s">
        <v>582</v>
      </c>
      <c r="C157" s="12" t="s">
        <v>179</v>
      </c>
    </row>
    <row r="158" spans="1:3" x14ac:dyDescent="0.2">
      <c r="A158" s="10" t="s">
        <v>601</v>
      </c>
      <c r="B158" s="11" t="s">
        <v>582</v>
      </c>
      <c r="C158" s="12" t="s">
        <v>196</v>
      </c>
    </row>
    <row r="159" spans="1:3" x14ac:dyDescent="0.2">
      <c r="A159" s="10" t="s">
        <v>601</v>
      </c>
      <c r="B159" s="11" t="s">
        <v>582</v>
      </c>
      <c r="C159" s="12" t="s">
        <v>603</v>
      </c>
    </row>
    <row r="160" spans="1:3" x14ac:dyDescent="0.2">
      <c r="A160" s="10" t="s">
        <v>601</v>
      </c>
      <c r="B160" s="11" t="s">
        <v>583</v>
      </c>
      <c r="C160" s="12" t="s">
        <v>201</v>
      </c>
    </row>
    <row r="161" spans="1:3" x14ac:dyDescent="0.2">
      <c r="A161" s="10" t="s">
        <v>601</v>
      </c>
      <c r="B161" s="11" t="s">
        <v>582</v>
      </c>
      <c r="C161" s="12" t="s">
        <v>604</v>
      </c>
    </row>
    <row r="162" spans="1:3" x14ac:dyDescent="0.2">
      <c r="A162" s="10" t="s">
        <v>601</v>
      </c>
      <c r="B162" s="11" t="s">
        <v>582</v>
      </c>
      <c r="C162" s="12" t="s">
        <v>226</v>
      </c>
    </row>
    <row r="163" spans="1:3" x14ac:dyDescent="0.2">
      <c r="A163" s="10" t="s">
        <v>601</v>
      </c>
      <c r="B163" s="11" t="s">
        <v>582</v>
      </c>
      <c r="C163" s="12" t="s">
        <v>267</v>
      </c>
    </row>
    <row r="164" spans="1:3" x14ac:dyDescent="0.2">
      <c r="A164" s="10" t="s">
        <v>601</v>
      </c>
      <c r="B164" s="11" t="s">
        <v>582</v>
      </c>
      <c r="C164" s="12" t="s">
        <v>288</v>
      </c>
    </row>
    <row r="165" spans="1:3" x14ac:dyDescent="0.2">
      <c r="A165" s="10" t="s">
        <v>601</v>
      </c>
      <c r="B165" s="11" t="s">
        <v>582</v>
      </c>
      <c r="C165" s="12" t="s">
        <v>289</v>
      </c>
    </row>
    <row r="166" spans="1:3" x14ac:dyDescent="0.2">
      <c r="A166" s="10" t="s">
        <v>601</v>
      </c>
      <c r="B166" s="11" t="s">
        <v>582</v>
      </c>
      <c r="C166" s="12" t="s">
        <v>317</v>
      </c>
    </row>
    <row r="167" spans="1:3" x14ac:dyDescent="0.2">
      <c r="A167" s="10" t="s">
        <v>601</v>
      </c>
      <c r="B167" s="11" t="s">
        <v>582</v>
      </c>
      <c r="C167" s="12" t="s">
        <v>334</v>
      </c>
    </row>
    <row r="168" spans="1:3" x14ac:dyDescent="0.2">
      <c r="A168" s="10" t="s">
        <v>601</v>
      </c>
      <c r="B168" s="11" t="s">
        <v>582</v>
      </c>
      <c r="C168" s="12" t="s">
        <v>365</v>
      </c>
    </row>
    <row r="169" spans="1:3" x14ac:dyDescent="0.2">
      <c r="A169" s="10" t="s">
        <v>601</v>
      </c>
      <c r="B169" s="11" t="s">
        <v>582</v>
      </c>
      <c r="C169" s="12" t="s">
        <v>399</v>
      </c>
    </row>
    <row r="170" spans="1:3" x14ac:dyDescent="0.2">
      <c r="A170" s="10" t="s">
        <v>601</v>
      </c>
      <c r="B170" s="11" t="s">
        <v>582</v>
      </c>
      <c r="C170" s="12" t="s">
        <v>427</v>
      </c>
    </row>
    <row r="171" spans="1:3" x14ac:dyDescent="0.2">
      <c r="A171" s="10" t="s">
        <v>601</v>
      </c>
      <c r="B171" s="11" t="s">
        <v>582</v>
      </c>
      <c r="C171" s="12" t="s">
        <v>431</v>
      </c>
    </row>
    <row r="172" spans="1:3" x14ac:dyDescent="0.2">
      <c r="A172" s="10" t="s">
        <v>601</v>
      </c>
      <c r="B172" s="11" t="s">
        <v>582</v>
      </c>
      <c r="C172" s="12" t="s">
        <v>480</v>
      </c>
    </row>
    <row r="173" spans="1:3" x14ac:dyDescent="0.2">
      <c r="A173" s="10" t="s">
        <v>601</v>
      </c>
      <c r="B173" s="11" t="s">
        <v>583</v>
      </c>
      <c r="C173" s="12" t="s">
        <v>213</v>
      </c>
    </row>
    <row r="174" spans="1:3" x14ac:dyDescent="0.2">
      <c r="A174" s="10" t="s">
        <v>605</v>
      </c>
      <c r="B174" s="11" t="s">
        <v>582</v>
      </c>
      <c r="C174" s="12" t="s">
        <v>36</v>
      </c>
    </row>
    <row r="175" spans="1:3" x14ac:dyDescent="0.2">
      <c r="A175" s="10" t="s">
        <v>605</v>
      </c>
      <c r="B175" s="11" t="s">
        <v>583</v>
      </c>
      <c r="C175" s="12" t="s">
        <v>43</v>
      </c>
    </row>
    <row r="176" spans="1:3" x14ac:dyDescent="0.2">
      <c r="A176" s="10" t="s">
        <v>605</v>
      </c>
      <c r="B176" s="11" t="s">
        <v>583</v>
      </c>
      <c r="C176" s="12" t="s">
        <v>77</v>
      </c>
    </row>
    <row r="177" spans="1:3" x14ac:dyDescent="0.2">
      <c r="A177" s="10" t="s">
        <v>605</v>
      </c>
      <c r="B177" s="11" t="s">
        <v>583</v>
      </c>
      <c r="C177" s="12" t="s">
        <v>81</v>
      </c>
    </row>
    <row r="178" spans="1:3" x14ac:dyDescent="0.2">
      <c r="A178" s="10" t="s">
        <v>605</v>
      </c>
      <c r="B178" s="11" t="s">
        <v>582</v>
      </c>
      <c r="C178" s="12" t="s">
        <v>86</v>
      </c>
    </row>
    <row r="179" spans="1:3" x14ac:dyDescent="0.2">
      <c r="A179" s="10" t="s">
        <v>605</v>
      </c>
      <c r="B179" s="11" t="s">
        <v>582</v>
      </c>
      <c r="C179" s="12" t="s">
        <v>117</v>
      </c>
    </row>
    <row r="180" spans="1:3" x14ac:dyDescent="0.2">
      <c r="A180" s="10" t="s">
        <v>605</v>
      </c>
      <c r="B180" s="11" t="s">
        <v>583</v>
      </c>
      <c r="C180" s="12" t="s">
        <v>129</v>
      </c>
    </row>
    <row r="181" spans="1:3" x14ac:dyDescent="0.2">
      <c r="A181" s="10" t="s">
        <v>605</v>
      </c>
      <c r="B181" s="11" t="s">
        <v>583</v>
      </c>
      <c r="C181" s="12" t="s">
        <v>147</v>
      </c>
    </row>
    <row r="182" spans="1:3" x14ac:dyDescent="0.2">
      <c r="A182" s="10" t="s">
        <v>605</v>
      </c>
      <c r="B182" s="11" t="s">
        <v>582</v>
      </c>
      <c r="C182" s="12" t="s">
        <v>151</v>
      </c>
    </row>
    <row r="183" spans="1:3" x14ac:dyDescent="0.2">
      <c r="A183" s="10" t="s">
        <v>605</v>
      </c>
      <c r="B183" s="11" t="s">
        <v>582</v>
      </c>
      <c r="C183" s="12" t="s">
        <v>163</v>
      </c>
    </row>
    <row r="184" spans="1:3" x14ac:dyDescent="0.2">
      <c r="A184" s="10" t="s">
        <v>605</v>
      </c>
      <c r="B184" s="11" t="s">
        <v>582</v>
      </c>
      <c r="C184" s="12" t="s">
        <v>181</v>
      </c>
    </row>
    <row r="185" spans="1:3" x14ac:dyDescent="0.2">
      <c r="A185" s="10" t="s">
        <v>605</v>
      </c>
      <c r="B185" s="11" t="s">
        <v>582</v>
      </c>
      <c r="C185" s="12" t="s">
        <v>606</v>
      </c>
    </row>
    <row r="186" spans="1:3" x14ac:dyDescent="0.2">
      <c r="A186" s="10" t="s">
        <v>605</v>
      </c>
      <c r="B186" s="11" t="s">
        <v>582</v>
      </c>
      <c r="C186" s="12" t="s">
        <v>282</v>
      </c>
    </row>
    <row r="187" spans="1:3" x14ac:dyDescent="0.2">
      <c r="A187" s="10" t="s">
        <v>605</v>
      </c>
      <c r="B187" s="11" t="s">
        <v>582</v>
      </c>
      <c r="C187" s="12" t="s">
        <v>373</v>
      </c>
    </row>
    <row r="188" spans="1:3" x14ac:dyDescent="0.2">
      <c r="A188" s="10" t="s">
        <v>605</v>
      </c>
      <c r="B188" s="11" t="s">
        <v>582</v>
      </c>
      <c r="C188" s="12" t="s">
        <v>386</v>
      </c>
    </row>
    <row r="189" spans="1:3" x14ac:dyDescent="0.2">
      <c r="A189" s="10" t="s">
        <v>605</v>
      </c>
      <c r="B189" s="11" t="s">
        <v>582</v>
      </c>
      <c r="C189" s="12" t="s">
        <v>607</v>
      </c>
    </row>
    <row r="190" spans="1:3" x14ac:dyDescent="0.2">
      <c r="A190" s="10" t="s">
        <v>605</v>
      </c>
      <c r="B190" s="11" t="s">
        <v>582</v>
      </c>
      <c r="C190" s="12" t="s">
        <v>433</v>
      </c>
    </row>
    <row r="191" spans="1:3" x14ac:dyDescent="0.2">
      <c r="A191" s="10" t="s">
        <v>605</v>
      </c>
      <c r="B191" s="11" t="s">
        <v>582</v>
      </c>
      <c r="C191" s="12" t="s">
        <v>440</v>
      </c>
    </row>
    <row r="192" spans="1:3" x14ac:dyDescent="0.2">
      <c r="A192" s="10" t="s">
        <v>605</v>
      </c>
      <c r="B192" s="11" t="s">
        <v>582</v>
      </c>
      <c r="C192" s="12" t="s">
        <v>468</v>
      </c>
    </row>
    <row r="193" spans="1:3" x14ac:dyDescent="0.2">
      <c r="A193" s="10" t="s">
        <v>605</v>
      </c>
      <c r="B193" s="11" t="s">
        <v>582</v>
      </c>
      <c r="C193" s="12" t="s">
        <v>469</v>
      </c>
    </row>
    <row r="194" spans="1:3" x14ac:dyDescent="0.2">
      <c r="A194" s="10" t="s">
        <v>605</v>
      </c>
      <c r="B194" s="11" t="s">
        <v>582</v>
      </c>
      <c r="C194" s="12" t="s">
        <v>471</v>
      </c>
    </row>
    <row r="195" spans="1:3" x14ac:dyDescent="0.2">
      <c r="A195" s="10" t="s">
        <v>605</v>
      </c>
      <c r="B195" s="11" t="s">
        <v>582</v>
      </c>
      <c r="C195" s="12" t="s">
        <v>473</v>
      </c>
    </row>
    <row r="196" spans="1:3" x14ac:dyDescent="0.2">
      <c r="A196" s="10" t="s">
        <v>605</v>
      </c>
      <c r="B196" s="11" t="s">
        <v>582</v>
      </c>
      <c r="C196" s="12" t="s">
        <v>514</v>
      </c>
    </row>
    <row r="197" spans="1:3" x14ac:dyDescent="0.2">
      <c r="A197" s="10" t="s">
        <v>608</v>
      </c>
      <c r="B197" s="11" t="s">
        <v>583</v>
      </c>
      <c r="C197" s="12" t="s">
        <v>25</v>
      </c>
    </row>
    <row r="198" spans="1:3" x14ac:dyDescent="0.2">
      <c r="A198" s="10" t="s">
        <v>608</v>
      </c>
      <c r="B198" s="11" t="s">
        <v>582</v>
      </c>
      <c r="C198" s="12" t="s">
        <v>27</v>
      </c>
    </row>
    <row r="199" spans="1:3" x14ac:dyDescent="0.2">
      <c r="A199" s="10" t="s">
        <v>608</v>
      </c>
      <c r="B199" s="11" t="s">
        <v>582</v>
      </c>
      <c r="C199" s="12" t="s">
        <v>57</v>
      </c>
    </row>
    <row r="200" spans="1:3" x14ac:dyDescent="0.2">
      <c r="A200" s="10" t="s">
        <v>608</v>
      </c>
      <c r="B200" s="11" t="s">
        <v>583</v>
      </c>
      <c r="C200" s="12" t="s">
        <v>68</v>
      </c>
    </row>
    <row r="201" spans="1:3" x14ac:dyDescent="0.2">
      <c r="A201" s="10" t="s">
        <v>608</v>
      </c>
      <c r="B201" s="11" t="s">
        <v>583</v>
      </c>
      <c r="C201" s="12" t="s">
        <v>69</v>
      </c>
    </row>
    <row r="202" spans="1:3" x14ac:dyDescent="0.2">
      <c r="A202" s="10" t="s">
        <v>608</v>
      </c>
      <c r="B202" s="11" t="s">
        <v>583</v>
      </c>
      <c r="C202" s="12" t="s">
        <v>71</v>
      </c>
    </row>
    <row r="203" spans="1:3" x14ac:dyDescent="0.2">
      <c r="A203" s="10" t="s">
        <v>608</v>
      </c>
      <c r="B203" s="11" t="s">
        <v>582</v>
      </c>
      <c r="C203" s="12" t="s">
        <v>76</v>
      </c>
    </row>
    <row r="204" spans="1:3" x14ac:dyDescent="0.2">
      <c r="A204" s="10" t="s">
        <v>608</v>
      </c>
      <c r="B204" s="11" t="s">
        <v>583</v>
      </c>
      <c r="C204" s="12" t="s">
        <v>84</v>
      </c>
    </row>
    <row r="205" spans="1:3" x14ac:dyDescent="0.2">
      <c r="A205" s="10" t="s">
        <v>608</v>
      </c>
      <c r="B205" s="11" t="s">
        <v>582</v>
      </c>
      <c r="C205" s="12" t="s">
        <v>88</v>
      </c>
    </row>
    <row r="206" spans="1:3" x14ac:dyDescent="0.2">
      <c r="A206" s="10" t="s">
        <v>608</v>
      </c>
      <c r="B206" s="11" t="s">
        <v>582</v>
      </c>
      <c r="C206" s="12" t="s">
        <v>127</v>
      </c>
    </row>
    <row r="207" spans="1:3" x14ac:dyDescent="0.2">
      <c r="A207" s="10" t="s">
        <v>608</v>
      </c>
      <c r="B207" s="11" t="s">
        <v>582</v>
      </c>
      <c r="C207" s="12" t="s">
        <v>173</v>
      </c>
    </row>
    <row r="208" spans="1:3" x14ac:dyDescent="0.2">
      <c r="A208" s="10" t="s">
        <v>608</v>
      </c>
      <c r="B208" s="11" t="s">
        <v>583</v>
      </c>
      <c r="C208" s="12" t="s">
        <v>186</v>
      </c>
    </row>
    <row r="209" spans="1:3" x14ac:dyDescent="0.2">
      <c r="A209" s="10" t="s">
        <v>608</v>
      </c>
      <c r="B209" s="11" t="s">
        <v>582</v>
      </c>
      <c r="C209" s="12" t="s">
        <v>191</v>
      </c>
    </row>
    <row r="210" spans="1:3" x14ac:dyDescent="0.2">
      <c r="A210" s="10" t="s">
        <v>608</v>
      </c>
      <c r="B210" s="11" t="s">
        <v>582</v>
      </c>
      <c r="C210" s="12" t="s">
        <v>203</v>
      </c>
    </row>
    <row r="211" spans="1:3" x14ac:dyDescent="0.2">
      <c r="A211" s="10" t="s">
        <v>608</v>
      </c>
      <c r="B211" s="11" t="s">
        <v>583</v>
      </c>
      <c r="C211" s="12" t="s">
        <v>207</v>
      </c>
    </row>
    <row r="212" spans="1:3" x14ac:dyDescent="0.2">
      <c r="A212" s="10" t="s">
        <v>608</v>
      </c>
      <c r="B212" s="11" t="s">
        <v>583</v>
      </c>
      <c r="C212" s="12" t="s">
        <v>214</v>
      </c>
    </row>
    <row r="213" spans="1:3" x14ac:dyDescent="0.2">
      <c r="A213" s="10" t="s">
        <v>608</v>
      </c>
      <c r="B213" s="11" t="s">
        <v>582</v>
      </c>
      <c r="C213" s="12" t="s">
        <v>233</v>
      </c>
    </row>
    <row r="214" spans="1:3" x14ac:dyDescent="0.2">
      <c r="A214" s="10" t="s">
        <v>608</v>
      </c>
      <c r="B214" s="11" t="s">
        <v>582</v>
      </c>
      <c r="C214" s="12" t="s">
        <v>609</v>
      </c>
    </row>
    <row r="215" spans="1:3" x14ac:dyDescent="0.2">
      <c r="A215" s="10" t="s">
        <v>608</v>
      </c>
      <c r="B215" s="11" t="s">
        <v>582</v>
      </c>
      <c r="C215" s="12" t="s">
        <v>236</v>
      </c>
    </row>
    <row r="216" spans="1:3" x14ac:dyDescent="0.2">
      <c r="A216" s="10" t="s">
        <v>608</v>
      </c>
      <c r="B216" s="11" t="s">
        <v>583</v>
      </c>
      <c r="C216" s="12" t="s">
        <v>250</v>
      </c>
    </row>
    <row r="217" spans="1:3" x14ac:dyDescent="0.2">
      <c r="A217" s="10" t="s">
        <v>608</v>
      </c>
      <c r="B217" s="11" t="s">
        <v>582</v>
      </c>
      <c r="C217" s="12" t="s">
        <v>251</v>
      </c>
    </row>
    <row r="218" spans="1:3" x14ac:dyDescent="0.2">
      <c r="A218" s="10" t="s">
        <v>608</v>
      </c>
      <c r="B218" s="11" t="s">
        <v>582</v>
      </c>
      <c r="C218" s="12" t="s">
        <v>260</v>
      </c>
    </row>
    <row r="219" spans="1:3" x14ac:dyDescent="0.2">
      <c r="A219" s="10" t="s">
        <v>608</v>
      </c>
      <c r="B219" s="11" t="s">
        <v>582</v>
      </c>
      <c r="C219" s="12" t="s">
        <v>268</v>
      </c>
    </row>
    <row r="220" spans="1:3" x14ac:dyDescent="0.2">
      <c r="A220" s="10" t="s">
        <v>608</v>
      </c>
      <c r="B220" s="11" t="s">
        <v>582</v>
      </c>
      <c r="C220" s="12" t="s">
        <v>269</v>
      </c>
    </row>
    <row r="221" spans="1:3" x14ac:dyDescent="0.2">
      <c r="A221" s="10" t="s">
        <v>608</v>
      </c>
      <c r="B221" s="11" t="s">
        <v>583</v>
      </c>
      <c r="C221" s="12" t="s">
        <v>286</v>
      </c>
    </row>
    <row r="222" spans="1:3" x14ac:dyDescent="0.2">
      <c r="A222" s="10" t="s">
        <v>608</v>
      </c>
      <c r="B222" s="11" t="s">
        <v>582</v>
      </c>
      <c r="C222" s="12" t="s">
        <v>297</v>
      </c>
    </row>
    <row r="223" spans="1:3" x14ac:dyDescent="0.2">
      <c r="A223" s="10" t="s">
        <v>608</v>
      </c>
      <c r="B223" s="11" t="s">
        <v>583</v>
      </c>
      <c r="C223" s="12" t="s">
        <v>298</v>
      </c>
    </row>
    <row r="224" spans="1:3" x14ac:dyDescent="0.2">
      <c r="A224" s="10" t="s">
        <v>608</v>
      </c>
      <c r="B224" s="11" t="s">
        <v>582</v>
      </c>
      <c r="C224" s="12" t="s">
        <v>358</v>
      </c>
    </row>
    <row r="225" spans="1:3" x14ac:dyDescent="0.2">
      <c r="A225" s="10" t="s">
        <v>608</v>
      </c>
      <c r="B225" s="11" t="s">
        <v>583</v>
      </c>
      <c r="C225" s="12" t="s">
        <v>361</v>
      </c>
    </row>
    <row r="226" spans="1:3" x14ac:dyDescent="0.2">
      <c r="A226" s="10" t="s">
        <v>608</v>
      </c>
      <c r="B226" s="11" t="s">
        <v>582</v>
      </c>
      <c r="C226" s="12" t="s">
        <v>367</v>
      </c>
    </row>
    <row r="227" spans="1:3" x14ac:dyDescent="0.2">
      <c r="A227" s="10" t="s">
        <v>608</v>
      </c>
      <c r="B227" s="11" t="s">
        <v>583</v>
      </c>
      <c r="C227" s="12" t="s">
        <v>371</v>
      </c>
    </row>
    <row r="228" spans="1:3" x14ac:dyDescent="0.2">
      <c r="A228" s="10" t="s">
        <v>608</v>
      </c>
      <c r="B228" s="11" t="s">
        <v>582</v>
      </c>
      <c r="C228" s="12" t="s">
        <v>391</v>
      </c>
    </row>
    <row r="229" spans="1:3" x14ac:dyDescent="0.2">
      <c r="A229" s="10" t="s">
        <v>608</v>
      </c>
      <c r="B229" s="11" t="s">
        <v>582</v>
      </c>
      <c r="C229" s="12" t="s">
        <v>478</v>
      </c>
    </row>
    <row r="230" spans="1:3" x14ac:dyDescent="0.2">
      <c r="A230" s="10" t="s">
        <v>608</v>
      </c>
      <c r="B230" s="11" t="s">
        <v>582</v>
      </c>
      <c r="C230" s="12" t="s">
        <v>485</v>
      </c>
    </row>
    <row r="231" spans="1:3" x14ac:dyDescent="0.2">
      <c r="A231" s="10" t="s">
        <v>608</v>
      </c>
      <c r="B231" s="11" t="s">
        <v>582</v>
      </c>
      <c r="C231" s="12" t="s">
        <v>494</v>
      </c>
    </row>
    <row r="232" spans="1:3" x14ac:dyDescent="0.2">
      <c r="A232" s="10" t="s">
        <v>608</v>
      </c>
      <c r="B232" s="11" t="s">
        <v>583</v>
      </c>
      <c r="C232" s="12" t="s">
        <v>496</v>
      </c>
    </row>
    <row r="233" spans="1:3" x14ac:dyDescent="0.2">
      <c r="A233" s="10" t="s">
        <v>610</v>
      </c>
      <c r="B233" s="11" t="s">
        <v>582</v>
      </c>
      <c r="C233" s="12" t="s">
        <v>70</v>
      </c>
    </row>
    <row r="234" spans="1:3" x14ac:dyDescent="0.2">
      <c r="A234" s="10" t="s">
        <v>610</v>
      </c>
      <c r="B234" s="11" t="s">
        <v>582</v>
      </c>
      <c r="C234" s="12" t="s">
        <v>72</v>
      </c>
    </row>
    <row r="235" spans="1:3" x14ac:dyDescent="0.2">
      <c r="A235" s="10" t="s">
        <v>610</v>
      </c>
      <c r="B235" s="11" t="s">
        <v>582</v>
      </c>
      <c r="C235" s="12" t="s">
        <v>73</v>
      </c>
    </row>
    <row r="236" spans="1:3" x14ac:dyDescent="0.2">
      <c r="A236" s="10" t="s">
        <v>610</v>
      </c>
      <c r="B236" s="11" t="s">
        <v>582</v>
      </c>
      <c r="C236" s="12" t="s">
        <v>145</v>
      </c>
    </row>
    <row r="237" spans="1:3" x14ac:dyDescent="0.2">
      <c r="A237" s="10" t="s">
        <v>610</v>
      </c>
      <c r="B237" s="11" t="s">
        <v>582</v>
      </c>
      <c r="C237" s="12" t="s">
        <v>240</v>
      </c>
    </row>
    <row r="238" spans="1:3" x14ac:dyDescent="0.2">
      <c r="A238" s="10" t="s">
        <v>610</v>
      </c>
      <c r="B238" s="11" t="s">
        <v>582</v>
      </c>
      <c r="C238" s="12" t="s">
        <v>264</v>
      </c>
    </row>
    <row r="239" spans="1:3" x14ac:dyDescent="0.2">
      <c r="A239" s="10" t="s">
        <v>610</v>
      </c>
      <c r="B239" s="11" t="s">
        <v>582</v>
      </c>
      <c r="C239" s="12" t="s">
        <v>279</v>
      </c>
    </row>
    <row r="240" spans="1:3" x14ac:dyDescent="0.2">
      <c r="A240" s="10" t="s">
        <v>610</v>
      </c>
      <c r="B240" s="11" t="s">
        <v>583</v>
      </c>
      <c r="C240" s="12" t="s">
        <v>301</v>
      </c>
    </row>
    <row r="241" spans="1:3" x14ac:dyDescent="0.2">
      <c r="A241" s="10" t="s">
        <v>610</v>
      </c>
      <c r="B241" s="11" t="s">
        <v>582</v>
      </c>
      <c r="C241" s="12" t="s">
        <v>325</v>
      </c>
    </row>
    <row r="242" spans="1:3" x14ac:dyDescent="0.2">
      <c r="A242" s="10" t="s">
        <v>610</v>
      </c>
      <c r="B242" s="11" t="s">
        <v>583</v>
      </c>
      <c r="C242" s="12" t="s">
        <v>393</v>
      </c>
    </row>
    <row r="243" spans="1:3" x14ac:dyDescent="0.2">
      <c r="A243" s="10" t="s">
        <v>610</v>
      </c>
      <c r="B243" s="11" t="s">
        <v>582</v>
      </c>
      <c r="C243" s="12" t="s">
        <v>401</v>
      </c>
    </row>
    <row r="244" spans="1:3" x14ac:dyDescent="0.2">
      <c r="A244" s="10" t="s">
        <v>610</v>
      </c>
      <c r="B244" s="11" t="s">
        <v>582</v>
      </c>
      <c r="C244" s="12" t="s">
        <v>416</v>
      </c>
    </row>
    <row r="245" spans="1:3" x14ac:dyDescent="0.2">
      <c r="A245" s="10" t="s">
        <v>610</v>
      </c>
      <c r="B245" s="11" t="s">
        <v>582</v>
      </c>
      <c r="C245" s="12" t="s">
        <v>439</v>
      </c>
    </row>
    <row r="246" spans="1:3" x14ac:dyDescent="0.2">
      <c r="A246" s="10" t="s">
        <v>610</v>
      </c>
      <c r="B246" s="11" t="s">
        <v>583</v>
      </c>
      <c r="C246" s="12" t="s">
        <v>481</v>
      </c>
    </row>
    <row r="247" spans="1:3" x14ac:dyDescent="0.2">
      <c r="A247" s="10" t="s">
        <v>610</v>
      </c>
      <c r="B247" s="11" t="s">
        <v>582</v>
      </c>
      <c r="C247" s="12" t="s">
        <v>487</v>
      </c>
    </row>
    <row r="248" spans="1:3" x14ac:dyDescent="0.2">
      <c r="A248" s="10" t="s">
        <v>610</v>
      </c>
      <c r="B248" s="11" t="s">
        <v>582</v>
      </c>
      <c r="C248" s="12" t="s">
        <v>510</v>
      </c>
    </row>
    <row r="249" spans="1:3" x14ac:dyDescent="0.2">
      <c r="A249" s="10" t="s">
        <v>611</v>
      </c>
      <c r="B249" s="11" t="s">
        <v>582</v>
      </c>
      <c r="C249" s="12" t="s">
        <v>53</v>
      </c>
    </row>
    <row r="250" spans="1:3" x14ac:dyDescent="0.2">
      <c r="A250" s="10" t="s">
        <v>611</v>
      </c>
      <c r="B250" s="11" t="s">
        <v>582</v>
      </c>
      <c r="C250" s="12" t="s">
        <v>74</v>
      </c>
    </row>
    <row r="251" spans="1:3" x14ac:dyDescent="0.2">
      <c r="A251" s="10" t="s">
        <v>611</v>
      </c>
      <c r="B251" s="11" t="s">
        <v>582</v>
      </c>
      <c r="C251" s="12" t="s">
        <v>166</v>
      </c>
    </row>
    <row r="252" spans="1:3" x14ac:dyDescent="0.2">
      <c r="A252" s="10" t="s">
        <v>611</v>
      </c>
      <c r="B252" s="11" t="s">
        <v>582</v>
      </c>
      <c r="C252" s="12" t="s">
        <v>182</v>
      </c>
    </row>
    <row r="253" spans="1:3" x14ac:dyDescent="0.2">
      <c r="A253" s="10" t="s">
        <v>611</v>
      </c>
      <c r="B253" s="11" t="s">
        <v>583</v>
      </c>
      <c r="C253" s="12" t="s">
        <v>221</v>
      </c>
    </row>
    <row r="254" spans="1:3" x14ac:dyDescent="0.2">
      <c r="A254" s="10" t="s">
        <v>611</v>
      </c>
      <c r="B254" s="11" t="s">
        <v>583</v>
      </c>
      <c r="C254" s="12" t="s">
        <v>230</v>
      </c>
    </row>
    <row r="255" spans="1:3" x14ac:dyDescent="0.2">
      <c r="A255" s="10" t="s">
        <v>611</v>
      </c>
      <c r="B255" s="11" t="s">
        <v>583</v>
      </c>
      <c r="C255" s="12" t="s">
        <v>313</v>
      </c>
    </row>
    <row r="256" spans="1:3" x14ac:dyDescent="0.2">
      <c r="A256" s="10" t="s">
        <v>611</v>
      </c>
      <c r="B256" s="11" t="s">
        <v>583</v>
      </c>
      <c r="C256" s="12" t="s">
        <v>327</v>
      </c>
    </row>
    <row r="257" spans="1:3" x14ac:dyDescent="0.2">
      <c r="A257" s="10" t="s">
        <v>611</v>
      </c>
      <c r="B257" s="11" t="s">
        <v>583</v>
      </c>
      <c r="C257" s="12" t="s">
        <v>346</v>
      </c>
    </row>
    <row r="258" spans="1:3" x14ac:dyDescent="0.2">
      <c r="A258" s="10" t="s">
        <v>611</v>
      </c>
      <c r="B258" s="11" t="s">
        <v>582</v>
      </c>
      <c r="C258" s="12" t="s">
        <v>464</v>
      </c>
    </row>
    <row r="259" spans="1:3" x14ac:dyDescent="0.2">
      <c r="A259" s="10" t="s">
        <v>612</v>
      </c>
      <c r="B259" s="11" t="s">
        <v>582</v>
      </c>
      <c r="C259" s="12" t="s">
        <v>29</v>
      </c>
    </row>
    <row r="260" spans="1:3" x14ac:dyDescent="0.2">
      <c r="A260" s="10" t="s">
        <v>612</v>
      </c>
      <c r="B260" s="11" t="s">
        <v>582</v>
      </c>
      <c r="C260" s="12" t="s">
        <v>58</v>
      </c>
    </row>
    <row r="261" spans="1:3" x14ac:dyDescent="0.2">
      <c r="A261" s="10" t="s">
        <v>612</v>
      </c>
      <c r="B261" s="11" t="s">
        <v>582</v>
      </c>
      <c r="C261" s="12" t="s">
        <v>59</v>
      </c>
    </row>
    <row r="262" spans="1:3" x14ac:dyDescent="0.2">
      <c r="A262" s="10" t="s">
        <v>612</v>
      </c>
      <c r="B262" s="11" t="s">
        <v>582</v>
      </c>
      <c r="C262" s="12" t="s">
        <v>62</v>
      </c>
    </row>
    <row r="263" spans="1:3" x14ac:dyDescent="0.2">
      <c r="A263" s="10" t="s">
        <v>612</v>
      </c>
      <c r="B263" s="11" t="s">
        <v>582</v>
      </c>
      <c r="C263" s="12" t="s">
        <v>82</v>
      </c>
    </row>
    <row r="264" spans="1:3" x14ac:dyDescent="0.2">
      <c r="A264" s="10" t="s">
        <v>612</v>
      </c>
      <c r="B264" s="11" t="s">
        <v>582</v>
      </c>
      <c r="C264" s="12" t="s">
        <v>93</v>
      </c>
    </row>
    <row r="265" spans="1:3" x14ac:dyDescent="0.2">
      <c r="A265" s="10" t="s">
        <v>612</v>
      </c>
      <c r="B265" s="11" t="s">
        <v>582</v>
      </c>
      <c r="C265" s="12" t="s">
        <v>99</v>
      </c>
    </row>
    <row r="266" spans="1:3" x14ac:dyDescent="0.2">
      <c r="A266" s="10" t="s">
        <v>612</v>
      </c>
      <c r="B266" s="11" t="s">
        <v>582</v>
      </c>
      <c r="C266" s="12" t="s">
        <v>613</v>
      </c>
    </row>
    <row r="267" spans="1:3" x14ac:dyDescent="0.2">
      <c r="A267" s="10" t="s">
        <v>612</v>
      </c>
      <c r="B267" s="11" t="s">
        <v>582</v>
      </c>
      <c r="C267" s="12" t="s">
        <v>136</v>
      </c>
    </row>
    <row r="268" spans="1:3" x14ac:dyDescent="0.2">
      <c r="A268" s="10" t="s">
        <v>612</v>
      </c>
      <c r="B268" s="11" t="s">
        <v>582</v>
      </c>
      <c r="C268" s="12" t="s">
        <v>137</v>
      </c>
    </row>
    <row r="269" spans="1:3" x14ac:dyDescent="0.2">
      <c r="A269" s="10" t="s">
        <v>612</v>
      </c>
      <c r="B269" s="11" t="s">
        <v>582</v>
      </c>
      <c r="C269" s="12" t="s">
        <v>148</v>
      </c>
    </row>
    <row r="270" spans="1:3" x14ac:dyDescent="0.2">
      <c r="A270" s="10" t="s">
        <v>612</v>
      </c>
      <c r="B270" s="11" t="s">
        <v>582</v>
      </c>
      <c r="C270" s="12" t="s">
        <v>190</v>
      </c>
    </row>
    <row r="271" spans="1:3" x14ac:dyDescent="0.2">
      <c r="A271" s="10" t="s">
        <v>612</v>
      </c>
      <c r="B271" s="11" t="s">
        <v>583</v>
      </c>
      <c r="C271" s="12" t="s">
        <v>280</v>
      </c>
    </row>
    <row r="272" spans="1:3" x14ac:dyDescent="0.2">
      <c r="A272" s="10" t="s">
        <v>612</v>
      </c>
      <c r="B272" s="11" t="s">
        <v>582</v>
      </c>
      <c r="C272" s="12" t="s">
        <v>281</v>
      </c>
    </row>
    <row r="273" spans="1:3" x14ac:dyDescent="0.2">
      <c r="A273" s="10" t="s">
        <v>612</v>
      </c>
      <c r="B273" s="11" t="s">
        <v>582</v>
      </c>
      <c r="C273" s="12" t="s">
        <v>295</v>
      </c>
    </row>
    <row r="274" spans="1:3" x14ac:dyDescent="0.2">
      <c r="A274" s="10" t="s">
        <v>612</v>
      </c>
      <c r="B274" s="11" t="s">
        <v>582</v>
      </c>
      <c r="C274" s="12" t="s">
        <v>299</v>
      </c>
    </row>
    <row r="275" spans="1:3" x14ac:dyDescent="0.2">
      <c r="A275" s="10" t="s">
        <v>612</v>
      </c>
      <c r="B275" s="11" t="s">
        <v>582</v>
      </c>
      <c r="C275" s="12" t="s">
        <v>304</v>
      </c>
    </row>
    <row r="276" spans="1:3" x14ac:dyDescent="0.2">
      <c r="A276" s="10" t="s">
        <v>612</v>
      </c>
      <c r="B276" s="11" t="s">
        <v>582</v>
      </c>
      <c r="C276" s="12" t="s">
        <v>330</v>
      </c>
    </row>
    <row r="277" spans="1:3" x14ac:dyDescent="0.2">
      <c r="A277" s="10" t="s">
        <v>612</v>
      </c>
      <c r="B277" s="11" t="s">
        <v>582</v>
      </c>
      <c r="C277" s="12" t="s">
        <v>369</v>
      </c>
    </row>
    <row r="278" spans="1:3" x14ac:dyDescent="0.2">
      <c r="A278" s="10" t="s">
        <v>612</v>
      </c>
      <c r="B278" s="11" t="s">
        <v>582</v>
      </c>
      <c r="C278" s="12" t="s">
        <v>387</v>
      </c>
    </row>
    <row r="279" spans="1:3" x14ac:dyDescent="0.2">
      <c r="A279" s="10" t="s">
        <v>612</v>
      </c>
      <c r="B279" s="11" t="s">
        <v>582</v>
      </c>
      <c r="C279" s="12" t="s">
        <v>388</v>
      </c>
    </row>
    <row r="280" spans="1:3" x14ac:dyDescent="0.2">
      <c r="A280" s="10" t="s">
        <v>612</v>
      </c>
      <c r="B280" s="11" t="s">
        <v>583</v>
      </c>
      <c r="C280" s="12" t="s">
        <v>394</v>
      </c>
    </row>
    <row r="281" spans="1:3" x14ac:dyDescent="0.2">
      <c r="A281" s="10" t="s">
        <v>612</v>
      </c>
      <c r="B281" s="11" t="s">
        <v>582</v>
      </c>
      <c r="C281" s="12" t="s">
        <v>395</v>
      </c>
    </row>
    <row r="282" spans="1:3" x14ac:dyDescent="0.2">
      <c r="A282" s="10" t="s">
        <v>612</v>
      </c>
      <c r="B282" s="11" t="s">
        <v>582</v>
      </c>
      <c r="C282" s="12" t="s">
        <v>405</v>
      </c>
    </row>
    <row r="283" spans="1:3" x14ac:dyDescent="0.2">
      <c r="A283" s="10" t="s">
        <v>612</v>
      </c>
      <c r="B283" s="11" t="s">
        <v>582</v>
      </c>
      <c r="C283" s="12" t="s">
        <v>410</v>
      </c>
    </row>
    <row r="284" spans="1:3" x14ac:dyDescent="0.2">
      <c r="A284" s="10" t="s">
        <v>612</v>
      </c>
      <c r="B284" s="11" t="s">
        <v>582</v>
      </c>
      <c r="C284" s="12" t="s">
        <v>466</v>
      </c>
    </row>
    <row r="285" spans="1:3" x14ac:dyDescent="0.2">
      <c r="A285" s="10" t="s">
        <v>612</v>
      </c>
      <c r="B285" s="11" t="s">
        <v>582</v>
      </c>
      <c r="C285" s="12" t="s">
        <v>493</v>
      </c>
    </row>
    <row r="286" spans="1:3" x14ac:dyDescent="0.2">
      <c r="A286" s="10" t="s">
        <v>612</v>
      </c>
      <c r="B286" s="11" t="s">
        <v>582</v>
      </c>
      <c r="C286" s="12" t="s">
        <v>500</v>
      </c>
    </row>
    <row r="287" spans="1:3" x14ac:dyDescent="0.2">
      <c r="A287" s="10" t="s">
        <v>614</v>
      </c>
      <c r="B287" s="11" t="s">
        <v>583</v>
      </c>
      <c r="C287" s="12" t="s">
        <v>35</v>
      </c>
    </row>
    <row r="288" spans="1:3" x14ac:dyDescent="0.2">
      <c r="A288" s="10" t="s">
        <v>614</v>
      </c>
      <c r="B288" s="11" t="s">
        <v>582</v>
      </c>
      <c r="C288" s="12" t="s">
        <v>38</v>
      </c>
    </row>
    <row r="289" spans="1:3" x14ac:dyDescent="0.2">
      <c r="A289" s="10" t="s">
        <v>614</v>
      </c>
      <c r="B289" s="11" t="s">
        <v>583</v>
      </c>
      <c r="C289" s="12" t="s">
        <v>615</v>
      </c>
    </row>
    <row r="290" spans="1:3" x14ac:dyDescent="0.2">
      <c r="A290" s="10" t="s">
        <v>614</v>
      </c>
      <c r="B290" s="11" t="s">
        <v>582</v>
      </c>
      <c r="C290" s="12" t="s">
        <v>128</v>
      </c>
    </row>
    <row r="291" spans="1:3" x14ac:dyDescent="0.2">
      <c r="A291" s="10" t="s">
        <v>614</v>
      </c>
      <c r="B291" s="11" t="s">
        <v>582</v>
      </c>
      <c r="C291" s="12" t="s">
        <v>141</v>
      </c>
    </row>
    <row r="292" spans="1:3" x14ac:dyDescent="0.2">
      <c r="A292" s="10" t="s">
        <v>614</v>
      </c>
      <c r="B292" s="11" t="s">
        <v>582</v>
      </c>
      <c r="C292" s="12" t="s">
        <v>170</v>
      </c>
    </row>
    <row r="293" spans="1:3" x14ac:dyDescent="0.2">
      <c r="A293" s="10" t="s">
        <v>614</v>
      </c>
      <c r="B293" s="11" t="s">
        <v>582</v>
      </c>
      <c r="C293" s="12" t="s">
        <v>177</v>
      </c>
    </row>
    <row r="294" spans="1:3" x14ac:dyDescent="0.2">
      <c r="A294" s="10" t="s">
        <v>614</v>
      </c>
      <c r="B294" s="11" t="s">
        <v>582</v>
      </c>
      <c r="C294" s="12" t="s">
        <v>616</v>
      </c>
    </row>
    <row r="295" spans="1:3" x14ac:dyDescent="0.2">
      <c r="A295" s="10" t="s">
        <v>614</v>
      </c>
      <c r="B295" s="11" t="s">
        <v>582</v>
      </c>
      <c r="C295" s="12" t="s">
        <v>217</v>
      </c>
    </row>
    <row r="296" spans="1:3" x14ac:dyDescent="0.2">
      <c r="A296" s="10" t="s">
        <v>614</v>
      </c>
      <c r="B296" s="11" t="s">
        <v>582</v>
      </c>
      <c r="C296" s="12" t="s">
        <v>617</v>
      </c>
    </row>
    <row r="297" spans="1:3" x14ac:dyDescent="0.2">
      <c r="A297" s="10" t="s">
        <v>614</v>
      </c>
      <c r="B297" s="11" t="s">
        <v>583</v>
      </c>
      <c r="C297" s="12" t="s">
        <v>278</v>
      </c>
    </row>
    <row r="298" spans="1:3" x14ac:dyDescent="0.2">
      <c r="A298" s="10" t="s">
        <v>614</v>
      </c>
      <c r="B298" s="11" t="s">
        <v>582</v>
      </c>
      <c r="C298" s="12" t="s">
        <v>287</v>
      </c>
    </row>
    <row r="299" spans="1:3" x14ac:dyDescent="0.2">
      <c r="A299" s="10" t="s">
        <v>614</v>
      </c>
      <c r="B299" s="11" t="s">
        <v>583</v>
      </c>
      <c r="C299" s="12" t="s">
        <v>292</v>
      </c>
    </row>
    <row r="300" spans="1:3" x14ac:dyDescent="0.2">
      <c r="A300" s="10" t="s">
        <v>614</v>
      </c>
      <c r="B300" s="11" t="s">
        <v>583</v>
      </c>
      <c r="C300" s="12" t="s">
        <v>311</v>
      </c>
    </row>
    <row r="301" spans="1:3" x14ac:dyDescent="0.2">
      <c r="A301" s="10" t="s">
        <v>614</v>
      </c>
      <c r="B301" s="11" t="s">
        <v>582</v>
      </c>
      <c r="C301" s="12" t="s">
        <v>312</v>
      </c>
    </row>
    <row r="302" spans="1:3" x14ac:dyDescent="0.2">
      <c r="A302" s="10" t="s">
        <v>614</v>
      </c>
      <c r="B302" s="11" t="s">
        <v>582</v>
      </c>
      <c r="C302" s="12" t="s">
        <v>314</v>
      </c>
    </row>
    <row r="303" spans="1:3" x14ac:dyDescent="0.2">
      <c r="A303" s="10" t="s">
        <v>614</v>
      </c>
      <c r="B303" s="11" t="s">
        <v>582</v>
      </c>
      <c r="C303" s="12" t="s">
        <v>339</v>
      </c>
    </row>
    <row r="304" spans="1:3" x14ac:dyDescent="0.2">
      <c r="A304" s="10" t="s">
        <v>614</v>
      </c>
      <c r="B304" s="11" t="s">
        <v>582</v>
      </c>
      <c r="C304" s="12" t="s">
        <v>340</v>
      </c>
    </row>
    <row r="305" spans="1:3" x14ac:dyDescent="0.2">
      <c r="A305" s="10" t="s">
        <v>614</v>
      </c>
      <c r="B305" s="11" t="s">
        <v>582</v>
      </c>
      <c r="C305" s="12" t="s">
        <v>343</v>
      </c>
    </row>
    <row r="306" spans="1:3" x14ac:dyDescent="0.2">
      <c r="A306" s="10" t="s">
        <v>614</v>
      </c>
      <c r="B306" s="11" t="s">
        <v>582</v>
      </c>
      <c r="C306" s="12" t="s">
        <v>345</v>
      </c>
    </row>
    <row r="307" spans="1:3" x14ac:dyDescent="0.2">
      <c r="A307" s="10" t="s">
        <v>614</v>
      </c>
      <c r="B307" s="11" t="s">
        <v>582</v>
      </c>
      <c r="C307" s="12" t="s">
        <v>348</v>
      </c>
    </row>
    <row r="308" spans="1:3" x14ac:dyDescent="0.2">
      <c r="A308" s="10" t="s">
        <v>614</v>
      </c>
      <c r="B308" s="11" t="s">
        <v>582</v>
      </c>
      <c r="C308" s="12" t="s">
        <v>354</v>
      </c>
    </row>
    <row r="309" spans="1:3" x14ac:dyDescent="0.2">
      <c r="A309" s="10" t="s">
        <v>614</v>
      </c>
      <c r="B309" s="11" t="s">
        <v>582</v>
      </c>
      <c r="C309" s="12" t="s">
        <v>368</v>
      </c>
    </row>
    <row r="310" spans="1:3" x14ac:dyDescent="0.2">
      <c r="A310" s="10" t="s">
        <v>614</v>
      </c>
      <c r="B310" s="11" t="s">
        <v>582</v>
      </c>
      <c r="C310" s="12" t="s">
        <v>378</v>
      </c>
    </row>
    <row r="311" spans="1:3" x14ac:dyDescent="0.2">
      <c r="A311" s="10" t="s">
        <v>614</v>
      </c>
      <c r="B311" s="11" t="s">
        <v>582</v>
      </c>
      <c r="C311" s="12" t="s">
        <v>404</v>
      </c>
    </row>
    <row r="312" spans="1:3" x14ac:dyDescent="0.2">
      <c r="A312" s="10" t="s">
        <v>614</v>
      </c>
      <c r="B312" s="11" t="s">
        <v>582</v>
      </c>
      <c r="C312" s="12" t="s">
        <v>409</v>
      </c>
    </row>
    <row r="313" spans="1:3" x14ac:dyDescent="0.2">
      <c r="A313" s="10" t="s">
        <v>614</v>
      </c>
      <c r="B313" s="11" t="s">
        <v>582</v>
      </c>
      <c r="C313" s="12" t="s">
        <v>417</v>
      </c>
    </row>
    <row r="314" spans="1:3" x14ac:dyDescent="0.2">
      <c r="A314" s="10" t="s">
        <v>614</v>
      </c>
      <c r="B314" s="11" t="s">
        <v>582</v>
      </c>
      <c r="C314" s="12" t="s">
        <v>424</v>
      </c>
    </row>
    <row r="315" spans="1:3" x14ac:dyDescent="0.2">
      <c r="A315" s="10" t="s">
        <v>614</v>
      </c>
      <c r="B315" s="11" t="s">
        <v>582</v>
      </c>
      <c r="C315" s="12" t="s">
        <v>618</v>
      </c>
    </row>
    <row r="316" spans="1:3" x14ac:dyDescent="0.2">
      <c r="A316" s="10" t="s">
        <v>614</v>
      </c>
      <c r="B316" s="11" t="s">
        <v>582</v>
      </c>
      <c r="C316" s="12" t="s">
        <v>444</v>
      </c>
    </row>
    <row r="317" spans="1:3" x14ac:dyDescent="0.2">
      <c r="A317" s="10" t="s">
        <v>614</v>
      </c>
      <c r="B317" s="11" t="s">
        <v>582</v>
      </c>
      <c r="C317" s="12" t="s">
        <v>479</v>
      </c>
    </row>
    <row r="318" spans="1:3" x14ac:dyDescent="0.2">
      <c r="A318" s="10" t="s">
        <v>614</v>
      </c>
      <c r="B318" s="11" t="s">
        <v>582</v>
      </c>
      <c r="C318" s="12" t="s">
        <v>619</v>
      </c>
    </row>
    <row r="319" spans="1:3" x14ac:dyDescent="0.2">
      <c r="A319" s="10" t="s">
        <v>614</v>
      </c>
      <c r="B319" s="11" t="s">
        <v>583</v>
      </c>
      <c r="C319" s="12" t="s">
        <v>504</v>
      </c>
    </row>
    <row r="320" spans="1:3" x14ac:dyDescent="0.2">
      <c r="A320" s="10" t="s">
        <v>614</v>
      </c>
      <c r="B320" s="11" t="s">
        <v>582</v>
      </c>
      <c r="C320" s="12" t="s">
        <v>511</v>
      </c>
    </row>
    <row r="321" spans="1:3" x14ac:dyDescent="0.2">
      <c r="A321" s="10" t="s">
        <v>620</v>
      </c>
      <c r="B321" s="11" t="s">
        <v>582</v>
      </c>
      <c r="C321" s="12" t="s">
        <v>23</v>
      </c>
    </row>
    <row r="322" spans="1:3" x14ac:dyDescent="0.2">
      <c r="A322" s="10" t="s">
        <v>620</v>
      </c>
      <c r="B322" s="11" t="s">
        <v>583</v>
      </c>
      <c r="C322" s="12" t="s">
        <v>32</v>
      </c>
    </row>
    <row r="323" spans="1:3" x14ac:dyDescent="0.2">
      <c r="A323" s="10" t="s">
        <v>620</v>
      </c>
      <c r="B323" s="11" t="s">
        <v>583</v>
      </c>
      <c r="C323" s="12" t="s">
        <v>34</v>
      </c>
    </row>
    <row r="324" spans="1:3" x14ac:dyDescent="0.2">
      <c r="A324" s="10" t="s">
        <v>620</v>
      </c>
      <c r="B324" s="11" t="s">
        <v>582</v>
      </c>
      <c r="C324" s="12" t="s">
        <v>39</v>
      </c>
    </row>
    <row r="325" spans="1:3" x14ac:dyDescent="0.2">
      <c r="A325" s="10" t="s">
        <v>620</v>
      </c>
      <c r="B325" s="11" t="s">
        <v>582</v>
      </c>
      <c r="C325" s="12" t="s">
        <v>42</v>
      </c>
    </row>
    <row r="326" spans="1:3" x14ac:dyDescent="0.2">
      <c r="A326" s="10" t="s">
        <v>620</v>
      </c>
      <c r="B326" s="11" t="s">
        <v>582</v>
      </c>
      <c r="C326" s="12" t="s">
        <v>78</v>
      </c>
    </row>
    <row r="327" spans="1:3" x14ac:dyDescent="0.2">
      <c r="A327" s="10" t="s">
        <v>620</v>
      </c>
      <c r="B327" s="11" t="s">
        <v>582</v>
      </c>
      <c r="C327" s="12" t="s">
        <v>79</v>
      </c>
    </row>
    <row r="328" spans="1:3" x14ac:dyDescent="0.2">
      <c r="A328" s="10" t="s">
        <v>620</v>
      </c>
      <c r="B328" s="11" t="s">
        <v>582</v>
      </c>
      <c r="C328" s="12" t="s">
        <v>80</v>
      </c>
    </row>
    <row r="329" spans="1:3" x14ac:dyDescent="0.2">
      <c r="A329" s="10" t="s">
        <v>620</v>
      </c>
      <c r="B329" s="11" t="s">
        <v>582</v>
      </c>
      <c r="C329" s="12" t="s">
        <v>91</v>
      </c>
    </row>
    <row r="330" spans="1:3" x14ac:dyDescent="0.2">
      <c r="A330" s="10" t="s">
        <v>620</v>
      </c>
      <c r="B330" s="11" t="s">
        <v>583</v>
      </c>
      <c r="C330" s="12" t="s">
        <v>97</v>
      </c>
    </row>
    <row r="331" spans="1:3" x14ac:dyDescent="0.2">
      <c r="A331" s="10" t="s">
        <v>620</v>
      </c>
      <c r="B331" s="11" t="s">
        <v>582</v>
      </c>
      <c r="C331" s="12" t="s">
        <v>101</v>
      </c>
    </row>
    <row r="332" spans="1:3" x14ac:dyDescent="0.2">
      <c r="A332" s="10" t="s">
        <v>620</v>
      </c>
      <c r="B332" s="11" t="s">
        <v>582</v>
      </c>
      <c r="C332" s="12" t="s">
        <v>103</v>
      </c>
    </row>
    <row r="333" spans="1:3" x14ac:dyDescent="0.2">
      <c r="A333" s="10" t="s">
        <v>620</v>
      </c>
      <c r="B333" s="11" t="s">
        <v>583</v>
      </c>
      <c r="C333" s="12" t="s">
        <v>115</v>
      </c>
    </row>
    <row r="334" spans="1:3" x14ac:dyDescent="0.2">
      <c r="A334" s="10" t="s">
        <v>620</v>
      </c>
      <c r="B334" s="11" t="s">
        <v>582</v>
      </c>
      <c r="C334" s="12" t="s">
        <v>118</v>
      </c>
    </row>
    <row r="335" spans="1:3" x14ac:dyDescent="0.2">
      <c r="A335" s="10" t="s">
        <v>620</v>
      </c>
      <c r="B335" s="11" t="s">
        <v>582</v>
      </c>
      <c r="C335" s="12" t="s">
        <v>121</v>
      </c>
    </row>
    <row r="336" spans="1:3" x14ac:dyDescent="0.2">
      <c r="A336" s="10" t="s">
        <v>620</v>
      </c>
      <c r="B336" s="11" t="s">
        <v>582</v>
      </c>
      <c r="C336" s="12" t="s">
        <v>122</v>
      </c>
    </row>
    <row r="337" spans="1:3" x14ac:dyDescent="0.2">
      <c r="A337" s="10" t="s">
        <v>620</v>
      </c>
      <c r="B337" s="11" t="s">
        <v>582</v>
      </c>
      <c r="C337" s="12" t="s">
        <v>126</v>
      </c>
    </row>
    <row r="338" spans="1:3" x14ac:dyDescent="0.2">
      <c r="A338" s="10" t="s">
        <v>620</v>
      </c>
      <c r="B338" s="11" t="s">
        <v>582</v>
      </c>
      <c r="C338" s="12" t="s">
        <v>134</v>
      </c>
    </row>
    <row r="339" spans="1:3" x14ac:dyDescent="0.2">
      <c r="A339" s="10" t="s">
        <v>620</v>
      </c>
      <c r="B339" s="11" t="s">
        <v>582</v>
      </c>
      <c r="C339" s="12" t="s">
        <v>164</v>
      </c>
    </row>
    <row r="340" spans="1:3" x14ac:dyDescent="0.2">
      <c r="A340" s="10" t="s">
        <v>620</v>
      </c>
      <c r="B340" s="11" t="s">
        <v>582</v>
      </c>
      <c r="C340" s="12" t="s">
        <v>197</v>
      </c>
    </row>
    <row r="341" spans="1:3" x14ac:dyDescent="0.2">
      <c r="A341" s="10" t="s">
        <v>620</v>
      </c>
      <c r="B341" s="11" t="s">
        <v>582</v>
      </c>
      <c r="C341" s="12" t="s">
        <v>204</v>
      </c>
    </row>
    <row r="342" spans="1:3" x14ac:dyDescent="0.2">
      <c r="A342" s="10" t="s">
        <v>620</v>
      </c>
      <c r="B342" s="11" t="s">
        <v>582</v>
      </c>
      <c r="C342" s="12" t="s">
        <v>229</v>
      </c>
    </row>
    <row r="343" spans="1:3" x14ac:dyDescent="0.2">
      <c r="A343" s="10" t="s">
        <v>620</v>
      </c>
      <c r="B343" s="11" t="s">
        <v>582</v>
      </c>
      <c r="C343" s="12" t="s">
        <v>245</v>
      </c>
    </row>
    <row r="344" spans="1:3" x14ac:dyDescent="0.2">
      <c r="A344" s="10" t="s">
        <v>620</v>
      </c>
      <c r="B344" s="11" t="s">
        <v>582</v>
      </c>
      <c r="C344" s="12" t="s">
        <v>255</v>
      </c>
    </row>
    <row r="345" spans="1:3" x14ac:dyDescent="0.2">
      <c r="A345" s="10" t="s">
        <v>620</v>
      </c>
      <c r="B345" s="11" t="s">
        <v>583</v>
      </c>
      <c r="C345" s="12" t="s">
        <v>272</v>
      </c>
    </row>
    <row r="346" spans="1:3" x14ac:dyDescent="0.2">
      <c r="A346" s="10" t="s">
        <v>620</v>
      </c>
      <c r="B346" s="11" t="s">
        <v>583</v>
      </c>
      <c r="C346" s="12" t="s">
        <v>307</v>
      </c>
    </row>
    <row r="347" spans="1:3" x14ac:dyDescent="0.2">
      <c r="A347" s="10" t="s">
        <v>620</v>
      </c>
      <c r="B347" s="11" t="s">
        <v>582</v>
      </c>
      <c r="C347" s="12" t="s">
        <v>318</v>
      </c>
    </row>
    <row r="348" spans="1:3" x14ac:dyDescent="0.2">
      <c r="A348" s="10" t="s">
        <v>620</v>
      </c>
      <c r="B348" s="11" t="s">
        <v>582</v>
      </c>
      <c r="C348" s="12" t="s">
        <v>320</v>
      </c>
    </row>
    <row r="349" spans="1:3" x14ac:dyDescent="0.2">
      <c r="A349" s="10" t="s">
        <v>620</v>
      </c>
      <c r="B349" s="11" t="s">
        <v>582</v>
      </c>
      <c r="C349" s="12" t="s">
        <v>332</v>
      </c>
    </row>
    <row r="350" spans="1:3" x14ac:dyDescent="0.2">
      <c r="A350" s="10" t="s">
        <v>620</v>
      </c>
      <c r="B350" s="11" t="s">
        <v>582</v>
      </c>
      <c r="C350" s="12" t="s">
        <v>333</v>
      </c>
    </row>
    <row r="351" spans="1:3" x14ac:dyDescent="0.2">
      <c r="A351" s="10" t="s">
        <v>620</v>
      </c>
      <c r="B351" s="11" t="s">
        <v>582</v>
      </c>
      <c r="C351" s="12" t="s">
        <v>341</v>
      </c>
    </row>
    <row r="352" spans="1:3" x14ac:dyDescent="0.2">
      <c r="A352" s="10" t="s">
        <v>620</v>
      </c>
      <c r="B352" s="11" t="s">
        <v>582</v>
      </c>
      <c r="C352" s="12" t="s">
        <v>359</v>
      </c>
    </row>
    <row r="353" spans="1:3" x14ac:dyDescent="0.2">
      <c r="A353" s="10" t="s">
        <v>620</v>
      </c>
      <c r="B353" s="11" t="s">
        <v>582</v>
      </c>
      <c r="C353" s="12" t="s">
        <v>380</v>
      </c>
    </row>
    <row r="354" spans="1:3" x14ac:dyDescent="0.2">
      <c r="A354" s="10" t="s">
        <v>620</v>
      </c>
      <c r="B354" s="11" t="s">
        <v>582</v>
      </c>
      <c r="C354" s="12" t="s">
        <v>384</v>
      </c>
    </row>
    <row r="355" spans="1:3" x14ac:dyDescent="0.2">
      <c r="A355" s="10" t="s">
        <v>620</v>
      </c>
      <c r="B355" s="11" t="s">
        <v>582</v>
      </c>
      <c r="C355" s="12" t="s">
        <v>413</v>
      </c>
    </row>
    <row r="356" spans="1:3" x14ac:dyDescent="0.2">
      <c r="A356" s="10" t="s">
        <v>620</v>
      </c>
      <c r="B356" s="11" t="s">
        <v>582</v>
      </c>
      <c r="C356" s="12" t="s">
        <v>437</v>
      </c>
    </row>
    <row r="357" spans="1:3" x14ac:dyDescent="0.2">
      <c r="A357" s="10" t="s">
        <v>620</v>
      </c>
      <c r="B357" s="11" t="s">
        <v>582</v>
      </c>
      <c r="C357" s="12" t="s">
        <v>451</v>
      </c>
    </row>
    <row r="358" spans="1:3" x14ac:dyDescent="0.2">
      <c r="A358" s="10" t="s">
        <v>620</v>
      </c>
      <c r="B358" s="11" t="s">
        <v>583</v>
      </c>
      <c r="C358" s="12" t="s">
        <v>460</v>
      </c>
    </row>
    <row r="359" spans="1:3" x14ac:dyDescent="0.2">
      <c r="A359" s="10" t="s">
        <v>620</v>
      </c>
      <c r="B359" s="11" t="s">
        <v>582</v>
      </c>
      <c r="C359" s="12" t="s">
        <v>475</v>
      </c>
    </row>
    <row r="360" spans="1:3" x14ac:dyDescent="0.2">
      <c r="A360" s="10" t="s">
        <v>620</v>
      </c>
      <c r="B360" s="11" t="s">
        <v>582</v>
      </c>
      <c r="C360" s="12" t="s">
        <v>484</v>
      </c>
    </row>
    <row r="361" spans="1:3" x14ac:dyDescent="0.2">
      <c r="A361" s="10" t="s">
        <v>620</v>
      </c>
      <c r="B361" s="11" t="s">
        <v>582</v>
      </c>
      <c r="C361" s="12" t="s">
        <v>486</v>
      </c>
    </row>
    <row r="362" spans="1:3" x14ac:dyDescent="0.2">
      <c r="A362" s="10" t="s">
        <v>620</v>
      </c>
      <c r="B362" s="11" t="s">
        <v>582</v>
      </c>
      <c r="C362" s="12" t="s">
        <v>501</v>
      </c>
    </row>
    <row r="363" spans="1:3" x14ac:dyDescent="0.2">
      <c r="A363" s="10" t="s">
        <v>621</v>
      </c>
      <c r="B363" s="11" t="s">
        <v>582</v>
      </c>
      <c r="C363" s="12" t="s">
        <v>44</v>
      </c>
    </row>
    <row r="364" spans="1:3" x14ac:dyDescent="0.2">
      <c r="A364" s="10" t="s">
        <v>621</v>
      </c>
      <c r="B364" s="11" t="s">
        <v>582</v>
      </c>
      <c r="C364" s="12" t="s">
        <v>108</v>
      </c>
    </row>
    <row r="365" spans="1:3" x14ac:dyDescent="0.2">
      <c r="A365" s="10" t="s">
        <v>621</v>
      </c>
      <c r="B365" s="11" t="s">
        <v>583</v>
      </c>
      <c r="C365" s="12" t="s">
        <v>109</v>
      </c>
    </row>
    <row r="366" spans="1:3" x14ac:dyDescent="0.2">
      <c r="A366" s="10" t="s">
        <v>621</v>
      </c>
      <c r="B366" s="11" t="s">
        <v>582</v>
      </c>
      <c r="C366" s="12" t="s">
        <v>168</v>
      </c>
    </row>
    <row r="367" spans="1:3" x14ac:dyDescent="0.2">
      <c r="A367" s="10" t="s">
        <v>621</v>
      </c>
      <c r="B367" s="11" t="s">
        <v>582</v>
      </c>
      <c r="C367" s="12" t="s">
        <v>200</v>
      </c>
    </row>
    <row r="368" spans="1:3" x14ac:dyDescent="0.2">
      <c r="A368" s="10" t="s">
        <v>621</v>
      </c>
      <c r="B368" s="11" t="s">
        <v>583</v>
      </c>
      <c r="C368" s="12" t="s">
        <v>202</v>
      </c>
    </row>
    <row r="369" spans="1:3" x14ac:dyDescent="0.2">
      <c r="A369" s="10" t="s">
        <v>621</v>
      </c>
      <c r="B369" s="11" t="s">
        <v>582</v>
      </c>
      <c r="C369" s="12" t="s">
        <v>218</v>
      </c>
    </row>
    <row r="370" spans="1:3" x14ac:dyDescent="0.2">
      <c r="A370" s="10" t="s">
        <v>621</v>
      </c>
      <c r="B370" s="11" t="s">
        <v>582</v>
      </c>
      <c r="C370" s="12" t="s">
        <v>225</v>
      </c>
    </row>
    <row r="371" spans="1:3" x14ac:dyDescent="0.2">
      <c r="A371" s="10" t="s">
        <v>621</v>
      </c>
      <c r="B371" s="11" t="s">
        <v>582</v>
      </c>
      <c r="C371" s="12" t="s">
        <v>241</v>
      </c>
    </row>
    <row r="372" spans="1:3" x14ac:dyDescent="0.2">
      <c r="A372" s="10" t="s">
        <v>621</v>
      </c>
      <c r="B372" s="11" t="s">
        <v>583</v>
      </c>
      <c r="C372" s="12" t="s">
        <v>262</v>
      </c>
    </row>
    <row r="373" spans="1:3" x14ac:dyDescent="0.2">
      <c r="A373" s="10" t="s">
        <v>621</v>
      </c>
      <c r="B373" s="11" t="s">
        <v>582</v>
      </c>
      <c r="C373" s="12" t="s">
        <v>266</v>
      </c>
    </row>
    <row r="374" spans="1:3" x14ac:dyDescent="0.2">
      <c r="A374" s="10" t="s">
        <v>621</v>
      </c>
      <c r="B374" s="11" t="s">
        <v>583</v>
      </c>
      <c r="C374" s="12" t="s">
        <v>300</v>
      </c>
    </row>
    <row r="375" spans="1:3" x14ac:dyDescent="0.2">
      <c r="A375" s="10" t="s">
        <v>621</v>
      </c>
      <c r="B375" s="11" t="s">
        <v>582</v>
      </c>
      <c r="C375" s="12" t="s">
        <v>302</v>
      </c>
    </row>
    <row r="376" spans="1:3" x14ac:dyDescent="0.2">
      <c r="A376" s="10" t="s">
        <v>621</v>
      </c>
      <c r="B376" s="11" t="s">
        <v>583</v>
      </c>
      <c r="C376" s="12" t="s">
        <v>328</v>
      </c>
    </row>
    <row r="377" spans="1:3" x14ac:dyDescent="0.2">
      <c r="A377" s="10" t="s">
        <v>621</v>
      </c>
      <c r="B377" s="11" t="s">
        <v>582</v>
      </c>
      <c r="C377" s="12" t="s">
        <v>337</v>
      </c>
    </row>
    <row r="378" spans="1:3" x14ac:dyDescent="0.2">
      <c r="A378" s="10" t="s">
        <v>621</v>
      </c>
      <c r="B378" s="11" t="s">
        <v>582</v>
      </c>
      <c r="C378" s="12" t="s">
        <v>396</v>
      </c>
    </row>
    <row r="379" spans="1:3" x14ac:dyDescent="0.2">
      <c r="A379" s="10" t="s">
        <v>621</v>
      </c>
      <c r="B379" s="11" t="s">
        <v>582</v>
      </c>
      <c r="C379" s="12" t="s">
        <v>398</v>
      </c>
    </row>
    <row r="380" spans="1:3" x14ac:dyDescent="0.2">
      <c r="A380" s="10" t="s">
        <v>621</v>
      </c>
      <c r="B380" s="11" t="s">
        <v>582</v>
      </c>
      <c r="C380" s="12" t="s">
        <v>411</v>
      </c>
    </row>
    <row r="381" spans="1:3" x14ac:dyDescent="0.2">
      <c r="A381" s="10" t="s">
        <v>621</v>
      </c>
      <c r="B381" s="11" t="s">
        <v>582</v>
      </c>
      <c r="C381" s="12" t="s">
        <v>454</v>
      </c>
    </row>
    <row r="382" spans="1:3" x14ac:dyDescent="0.2">
      <c r="A382" s="10" t="s">
        <v>621</v>
      </c>
      <c r="B382" s="11" t="s">
        <v>582</v>
      </c>
      <c r="C382" s="12" t="s">
        <v>463</v>
      </c>
    </row>
    <row r="383" spans="1:3" x14ac:dyDescent="0.2">
      <c r="A383" s="10" t="s">
        <v>621</v>
      </c>
      <c r="B383" s="11" t="s">
        <v>582</v>
      </c>
      <c r="C383" s="12" t="s">
        <v>509</v>
      </c>
    </row>
    <row r="384" spans="1:3" x14ac:dyDescent="0.2">
      <c r="A384" s="10" t="s">
        <v>621</v>
      </c>
      <c r="B384" s="11" t="s">
        <v>582</v>
      </c>
      <c r="C384" s="12" t="s">
        <v>622</v>
      </c>
    </row>
    <row r="385" spans="1:3" x14ac:dyDescent="0.2">
      <c r="A385" s="10" t="s">
        <v>623</v>
      </c>
      <c r="B385" s="11" t="s">
        <v>582</v>
      </c>
      <c r="C385" s="12" t="s">
        <v>624</v>
      </c>
    </row>
    <row r="386" spans="1:3" x14ac:dyDescent="0.2">
      <c r="A386" s="10" t="s">
        <v>623</v>
      </c>
      <c r="B386" s="11" t="s">
        <v>582</v>
      </c>
      <c r="C386" s="12" t="s">
        <v>40</v>
      </c>
    </row>
    <row r="387" spans="1:3" x14ac:dyDescent="0.2">
      <c r="A387" s="10" t="s">
        <v>623</v>
      </c>
      <c r="B387" s="11" t="s">
        <v>582</v>
      </c>
      <c r="C387" s="12" t="s">
        <v>67</v>
      </c>
    </row>
    <row r="388" spans="1:3" x14ac:dyDescent="0.2">
      <c r="A388" s="10" t="s">
        <v>623</v>
      </c>
      <c r="B388" s="11" t="s">
        <v>583</v>
      </c>
      <c r="C388" s="12" t="s">
        <v>104</v>
      </c>
    </row>
    <row r="389" spans="1:3" x14ac:dyDescent="0.2">
      <c r="A389" s="10" t="s">
        <v>623</v>
      </c>
      <c r="B389" s="11" t="s">
        <v>582</v>
      </c>
      <c r="C389" s="12" t="s">
        <v>123</v>
      </c>
    </row>
    <row r="390" spans="1:3" x14ac:dyDescent="0.2">
      <c r="A390" s="10" t="s">
        <v>623</v>
      </c>
      <c r="B390" s="11" t="s">
        <v>582</v>
      </c>
      <c r="C390" s="12" t="s">
        <v>188</v>
      </c>
    </row>
    <row r="391" spans="1:3" x14ac:dyDescent="0.2">
      <c r="A391" s="10" t="s">
        <v>623</v>
      </c>
      <c r="B391" s="11" t="s">
        <v>582</v>
      </c>
      <c r="C391" s="12" t="s">
        <v>189</v>
      </c>
    </row>
    <row r="392" spans="1:3" x14ac:dyDescent="0.2">
      <c r="A392" s="10" t="s">
        <v>623</v>
      </c>
      <c r="B392" s="11" t="s">
        <v>583</v>
      </c>
      <c r="C392" s="12" t="s">
        <v>198</v>
      </c>
    </row>
    <row r="393" spans="1:3" x14ac:dyDescent="0.2">
      <c r="A393" s="10" t="s">
        <v>623</v>
      </c>
      <c r="B393" s="11" t="s">
        <v>582</v>
      </c>
      <c r="C393" s="12" t="s">
        <v>625</v>
      </c>
    </row>
    <row r="394" spans="1:3" x14ac:dyDescent="0.2">
      <c r="A394" s="10" t="s">
        <v>623</v>
      </c>
      <c r="B394" s="11" t="s">
        <v>582</v>
      </c>
      <c r="C394" s="12" t="s">
        <v>323</v>
      </c>
    </row>
    <row r="395" spans="1:3" x14ac:dyDescent="0.2">
      <c r="A395" s="10" t="s">
        <v>623</v>
      </c>
      <c r="B395" s="11" t="s">
        <v>582</v>
      </c>
      <c r="C395" s="12" t="s">
        <v>353</v>
      </c>
    </row>
    <row r="396" spans="1:3" x14ac:dyDescent="0.2">
      <c r="A396" s="10" t="s">
        <v>623</v>
      </c>
      <c r="B396" s="11" t="s">
        <v>582</v>
      </c>
      <c r="C396" s="12" t="s">
        <v>356</v>
      </c>
    </row>
    <row r="397" spans="1:3" x14ac:dyDescent="0.2">
      <c r="A397" s="10" t="s">
        <v>623</v>
      </c>
      <c r="B397" s="11" t="s">
        <v>582</v>
      </c>
      <c r="C397" s="12" t="s">
        <v>372</v>
      </c>
    </row>
    <row r="398" spans="1:3" x14ac:dyDescent="0.2">
      <c r="A398" s="10" t="s">
        <v>623</v>
      </c>
      <c r="B398" s="11" t="s">
        <v>582</v>
      </c>
      <c r="C398" s="12" t="s">
        <v>376</v>
      </c>
    </row>
    <row r="399" spans="1:3" x14ac:dyDescent="0.2">
      <c r="A399" s="10" t="s">
        <v>623</v>
      </c>
      <c r="B399" s="11" t="s">
        <v>583</v>
      </c>
      <c r="C399" s="12" t="s">
        <v>392</v>
      </c>
    </row>
    <row r="400" spans="1:3" x14ac:dyDescent="0.2">
      <c r="A400" s="10" t="s">
        <v>623</v>
      </c>
      <c r="B400" s="11" t="s">
        <v>583</v>
      </c>
      <c r="C400" s="12" t="s">
        <v>436</v>
      </c>
    </row>
    <row r="401" spans="1:3" x14ac:dyDescent="0.2">
      <c r="A401" s="10" t="s">
        <v>623</v>
      </c>
      <c r="B401" s="11" t="s">
        <v>582</v>
      </c>
      <c r="C401" s="12" t="s">
        <v>443</v>
      </c>
    </row>
    <row r="402" spans="1:3" x14ac:dyDescent="0.2">
      <c r="A402" s="10" t="s">
        <v>623</v>
      </c>
      <c r="B402" s="11" t="s">
        <v>582</v>
      </c>
      <c r="C402" s="12" t="s">
        <v>626</v>
      </c>
    </row>
    <row r="403" spans="1:3" x14ac:dyDescent="0.2">
      <c r="A403" s="10" t="s">
        <v>623</v>
      </c>
      <c r="B403" s="11" t="s">
        <v>582</v>
      </c>
      <c r="C403" s="12" t="s">
        <v>459</v>
      </c>
    </row>
    <row r="404" spans="1:3" x14ac:dyDescent="0.2">
      <c r="A404" s="10" t="s">
        <v>623</v>
      </c>
      <c r="B404" s="11" t="s">
        <v>583</v>
      </c>
      <c r="C404" s="12" t="s">
        <v>488</v>
      </c>
    </row>
    <row r="405" spans="1:3" x14ac:dyDescent="0.2">
      <c r="A405" s="10" t="s">
        <v>627</v>
      </c>
      <c r="B405" s="11" t="s">
        <v>582</v>
      </c>
      <c r="C405" s="12" t="s">
        <v>22</v>
      </c>
    </row>
    <row r="406" spans="1:3" x14ac:dyDescent="0.2">
      <c r="A406" s="10" t="s">
        <v>627</v>
      </c>
      <c r="B406" s="11" t="s">
        <v>582</v>
      </c>
      <c r="C406" s="12" t="s">
        <v>24</v>
      </c>
    </row>
    <row r="407" spans="1:3" x14ac:dyDescent="0.2">
      <c r="A407" s="10" t="s">
        <v>627</v>
      </c>
      <c r="B407" s="11" t="s">
        <v>582</v>
      </c>
      <c r="C407" s="12" t="s">
        <v>45</v>
      </c>
    </row>
    <row r="408" spans="1:3" x14ac:dyDescent="0.2">
      <c r="A408" s="10" t="s">
        <v>627</v>
      </c>
      <c r="B408" s="11" t="s">
        <v>582</v>
      </c>
      <c r="C408" s="12" t="s">
        <v>47</v>
      </c>
    </row>
    <row r="409" spans="1:3" x14ac:dyDescent="0.2">
      <c r="A409" s="10" t="s">
        <v>627</v>
      </c>
      <c r="B409" s="11" t="s">
        <v>582</v>
      </c>
      <c r="C409" s="12" t="s">
        <v>49</v>
      </c>
    </row>
    <row r="410" spans="1:3" x14ac:dyDescent="0.2">
      <c r="A410" s="10" t="s">
        <v>627</v>
      </c>
      <c r="B410" s="11" t="s">
        <v>582</v>
      </c>
      <c r="C410" s="12" t="s">
        <v>61</v>
      </c>
    </row>
    <row r="411" spans="1:3" x14ac:dyDescent="0.2">
      <c r="A411" s="10" t="s">
        <v>627</v>
      </c>
      <c r="B411" s="11" t="s">
        <v>582</v>
      </c>
      <c r="C411" s="12" t="s">
        <v>102</v>
      </c>
    </row>
    <row r="412" spans="1:3" x14ac:dyDescent="0.2">
      <c r="A412" s="10" t="s">
        <v>627</v>
      </c>
      <c r="B412" s="11" t="s">
        <v>582</v>
      </c>
      <c r="C412" s="12" t="s">
        <v>146</v>
      </c>
    </row>
    <row r="413" spans="1:3" x14ac:dyDescent="0.2">
      <c r="A413" s="10" t="s">
        <v>627</v>
      </c>
      <c r="B413" s="11" t="s">
        <v>582</v>
      </c>
      <c r="C413" s="12" t="s">
        <v>149</v>
      </c>
    </row>
    <row r="414" spans="1:3" x14ac:dyDescent="0.2">
      <c r="A414" s="10" t="s">
        <v>627</v>
      </c>
      <c r="B414" s="11" t="s">
        <v>583</v>
      </c>
      <c r="C414" s="12" t="s">
        <v>158</v>
      </c>
    </row>
    <row r="415" spans="1:3" x14ac:dyDescent="0.2">
      <c r="A415" s="10" t="s">
        <v>627</v>
      </c>
      <c r="B415" s="11" t="s">
        <v>582</v>
      </c>
      <c r="C415" s="12" t="s">
        <v>162</v>
      </c>
    </row>
    <row r="416" spans="1:3" x14ac:dyDescent="0.2">
      <c r="A416" s="10" t="s">
        <v>627</v>
      </c>
      <c r="B416" s="11" t="s">
        <v>582</v>
      </c>
      <c r="C416" s="12" t="s">
        <v>169</v>
      </c>
    </row>
    <row r="417" spans="1:3" x14ac:dyDescent="0.2">
      <c r="A417" s="10" t="s">
        <v>627</v>
      </c>
      <c r="B417" s="11" t="s">
        <v>582</v>
      </c>
      <c r="C417" s="12" t="s">
        <v>234</v>
      </c>
    </row>
    <row r="418" spans="1:3" x14ac:dyDescent="0.2">
      <c r="A418" s="10" t="s">
        <v>627</v>
      </c>
      <c r="B418" s="11" t="s">
        <v>582</v>
      </c>
      <c r="C418" s="12" t="s">
        <v>257</v>
      </c>
    </row>
    <row r="419" spans="1:3" x14ac:dyDescent="0.2">
      <c r="A419" s="10" t="s">
        <v>627</v>
      </c>
      <c r="B419" s="11" t="s">
        <v>582</v>
      </c>
      <c r="C419" s="12" t="s">
        <v>274</v>
      </c>
    </row>
    <row r="420" spans="1:3" x14ac:dyDescent="0.2">
      <c r="A420" s="10" t="s">
        <v>627</v>
      </c>
      <c r="B420" s="11" t="s">
        <v>582</v>
      </c>
      <c r="C420" s="12" t="s">
        <v>277</v>
      </c>
    </row>
    <row r="421" spans="1:3" x14ac:dyDescent="0.2">
      <c r="A421" s="10" t="s">
        <v>627</v>
      </c>
      <c r="B421" s="11" t="s">
        <v>582</v>
      </c>
      <c r="C421" s="12" t="s">
        <v>291</v>
      </c>
    </row>
    <row r="422" spans="1:3" x14ac:dyDescent="0.2">
      <c r="A422" s="10" t="s">
        <v>627</v>
      </c>
      <c r="B422" s="11" t="s">
        <v>583</v>
      </c>
      <c r="C422" s="12" t="s">
        <v>309</v>
      </c>
    </row>
    <row r="423" spans="1:3" x14ac:dyDescent="0.2">
      <c r="A423" s="10" t="s">
        <v>627</v>
      </c>
      <c r="B423" s="11" t="s">
        <v>582</v>
      </c>
      <c r="C423" s="12" t="s">
        <v>354</v>
      </c>
    </row>
    <row r="424" spans="1:3" x14ac:dyDescent="0.2">
      <c r="A424" s="10" t="s">
        <v>627</v>
      </c>
      <c r="B424" s="11" t="s">
        <v>582</v>
      </c>
      <c r="C424" s="12" t="s">
        <v>407</v>
      </c>
    </row>
    <row r="425" spans="1:3" x14ac:dyDescent="0.2">
      <c r="A425" s="10" t="s">
        <v>627</v>
      </c>
      <c r="B425" s="11" t="s">
        <v>582</v>
      </c>
      <c r="C425" s="12" t="s">
        <v>408</v>
      </c>
    </row>
    <row r="426" spans="1:3" x14ac:dyDescent="0.2">
      <c r="A426" s="10" t="s">
        <v>627</v>
      </c>
      <c r="B426" s="11" t="s">
        <v>582</v>
      </c>
      <c r="C426" s="12" t="s">
        <v>628</v>
      </c>
    </row>
    <row r="427" spans="1:3" x14ac:dyDescent="0.2">
      <c r="A427" s="10" t="s">
        <v>627</v>
      </c>
      <c r="B427" s="11" t="s">
        <v>582</v>
      </c>
      <c r="C427" s="12" t="s">
        <v>445</v>
      </c>
    </row>
    <row r="428" spans="1:3" x14ac:dyDescent="0.2">
      <c r="A428" s="10" t="s">
        <v>627</v>
      </c>
      <c r="B428" s="11" t="s">
        <v>582</v>
      </c>
      <c r="C428" s="12" t="s">
        <v>447</v>
      </c>
    </row>
    <row r="429" spans="1:3" x14ac:dyDescent="0.2">
      <c r="A429" s="10" t="s">
        <v>627</v>
      </c>
      <c r="B429" s="11" t="s">
        <v>582</v>
      </c>
      <c r="C429" s="12" t="s">
        <v>449</v>
      </c>
    </row>
    <row r="430" spans="1:3" x14ac:dyDescent="0.2">
      <c r="A430" s="10" t="s">
        <v>627</v>
      </c>
      <c r="B430" s="11" t="s">
        <v>582</v>
      </c>
      <c r="C430" s="12" t="s">
        <v>455</v>
      </c>
    </row>
    <row r="431" spans="1:3" x14ac:dyDescent="0.2">
      <c r="A431" s="10" t="s">
        <v>627</v>
      </c>
      <c r="B431" s="11" t="s">
        <v>583</v>
      </c>
      <c r="C431" s="12" t="s">
        <v>477</v>
      </c>
    </row>
    <row r="432" spans="1:3" x14ac:dyDescent="0.2">
      <c r="A432" s="10" t="s">
        <v>627</v>
      </c>
      <c r="B432" s="11" t="s">
        <v>582</v>
      </c>
      <c r="C432" s="12" t="s">
        <v>489</v>
      </c>
    </row>
    <row r="433" spans="1:3" x14ac:dyDescent="0.2">
      <c r="A433" s="10" t="s">
        <v>627</v>
      </c>
      <c r="B433" s="11" t="s">
        <v>582</v>
      </c>
      <c r="C433" s="12" t="s">
        <v>492</v>
      </c>
    </row>
    <row r="434" spans="1:3" x14ac:dyDescent="0.2">
      <c r="A434" s="10" t="s">
        <v>627</v>
      </c>
      <c r="B434" s="11" t="s">
        <v>583</v>
      </c>
      <c r="C434" s="12" t="s">
        <v>502</v>
      </c>
    </row>
    <row r="435" spans="1:3" x14ac:dyDescent="0.2">
      <c r="A435" s="10" t="s">
        <v>627</v>
      </c>
      <c r="B435" s="11" t="s">
        <v>583</v>
      </c>
      <c r="C435" s="12" t="s">
        <v>518</v>
      </c>
    </row>
    <row r="436" spans="1:3" x14ac:dyDescent="0.2">
      <c r="A436" s="10" t="s">
        <v>629</v>
      </c>
      <c r="B436" s="11" t="s">
        <v>582</v>
      </c>
      <c r="C436" s="12" t="s">
        <v>28</v>
      </c>
    </row>
    <row r="437" spans="1:3" x14ac:dyDescent="0.2">
      <c r="A437" s="10" t="s">
        <v>629</v>
      </c>
      <c r="B437" s="11" t="s">
        <v>582</v>
      </c>
      <c r="C437" s="12" t="s">
        <v>46</v>
      </c>
    </row>
    <row r="438" spans="1:3" x14ac:dyDescent="0.2">
      <c r="A438" s="10" t="s">
        <v>629</v>
      </c>
      <c r="B438" s="11" t="s">
        <v>582</v>
      </c>
      <c r="C438" s="12" t="s">
        <v>52</v>
      </c>
    </row>
    <row r="439" spans="1:3" x14ac:dyDescent="0.2">
      <c r="A439" s="10" t="s">
        <v>629</v>
      </c>
      <c r="B439" s="11" t="s">
        <v>582</v>
      </c>
      <c r="C439" s="12" t="s">
        <v>66</v>
      </c>
    </row>
    <row r="440" spans="1:3" x14ac:dyDescent="0.2">
      <c r="A440" s="10" t="s">
        <v>629</v>
      </c>
      <c r="B440" s="11" t="s">
        <v>582</v>
      </c>
      <c r="C440" s="12" t="s">
        <v>87</v>
      </c>
    </row>
    <row r="441" spans="1:3" x14ac:dyDescent="0.2">
      <c r="A441" s="10" t="s">
        <v>629</v>
      </c>
      <c r="B441" s="11" t="s">
        <v>582</v>
      </c>
      <c r="C441" s="12" t="s">
        <v>111</v>
      </c>
    </row>
    <row r="442" spans="1:3" x14ac:dyDescent="0.2">
      <c r="A442" s="10" t="s">
        <v>629</v>
      </c>
      <c r="B442" s="11" t="s">
        <v>582</v>
      </c>
      <c r="C442" s="12" t="s">
        <v>113</v>
      </c>
    </row>
    <row r="443" spans="1:3" x14ac:dyDescent="0.2">
      <c r="A443" s="10" t="s">
        <v>629</v>
      </c>
      <c r="B443" s="11" t="s">
        <v>582</v>
      </c>
      <c r="C443" s="12" t="s">
        <v>143</v>
      </c>
    </row>
    <row r="444" spans="1:3" x14ac:dyDescent="0.2">
      <c r="A444" s="10" t="s">
        <v>629</v>
      </c>
      <c r="B444" s="11" t="s">
        <v>582</v>
      </c>
      <c r="C444" s="12" t="s">
        <v>153</v>
      </c>
    </row>
    <row r="445" spans="1:3" x14ac:dyDescent="0.2">
      <c r="A445" s="10" t="s">
        <v>629</v>
      </c>
      <c r="B445" s="11" t="s">
        <v>583</v>
      </c>
      <c r="C445" s="12" t="s">
        <v>157</v>
      </c>
    </row>
    <row r="446" spans="1:3" x14ac:dyDescent="0.2">
      <c r="A446" s="10" t="s">
        <v>629</v>
      </c>
      <c r="B446" s="11" t="s">
        <v>583</v>
      </c>
      <c r="C446" s="12" t="s">
        <v>159</v>
      </c>
    </row>
    <row r="447" spans="1:3" x14ac:dyDescent="0.2">
      <c r="A447" s="10" t="s">
        <v>629</v>
      </c>
      <c r="B447" s="11" t="s">
        <v>582</v>
      </c>
      <c r="C447" s="12" t="s">
        <v>174</v>
      </c>
    </row>
    <row r="448" spans="1:3" x14ac:dyDescent="0.2">
      <c r="A448" s="10" t="s">
        <v>629</v>
      </c>
      <c r="B448" s="11" t="s">
        <v>583</v>
      </c>
      <c r="C448" s="12" t="s">
        <v>187</v>
      </c>
    </row>
    <row r="449" spans="1:3" x14ac:dyDescent="0.2">
      <c r="A449" s="10" t="s">
        <v>629</v>
      </c>
      <c r="B449" s="11" t="s">
        <v>582</v>
      </c>
      <c r="C449" s="12" t="s">
        <v>194</v>
      </c>
    </row>
    <row r="450" spans="1:3" x14ac:dyDescent="0.2">
      <c r="A450" s="10" t="s">
        <v>629</v>
      </c>
      <c r="B450" s="11" t="s">
        <v>583</v>
      </c>
      <c r="C450" s="12" t="s">
        <v>199</v>
      </c>
    </row>
    <row r="451" spans="1:3" x14ac:dyDescent="0.2">
      <c r="A451" s="10" t="s">
        <v>629</v>
      </c>
      <c r="B451" s="11" t="s">
        <v>582</v>
      </c>
      <c r="C451" s="12" t="s">
        <v>630</v>
      </c>
    </row>
    <row r="452" spans="1:3" x14ac:dyDescent="0.2">
      <c r="A452" s="10" t="s">
        <v>629</v>
      </c>
      <c r="B452" s="11" t="s">
        <v>582</v>
      </c>
      <c r="C452" s="12" t="s">
        <v>631</v>
      </c>
    </row>
    <row r="453" spans="1:3" x14ac:dyDescent="0.2">
      <c r="A453" s="10" t="s">
        <v>629</v>
      </c>
      <c r="B453" s="11" t="s">
        <v>582</v>
      </c>
      <c r="C453" s="12" t="s">
        <v>237</v>
      </c>
    </row>
    <row r="454" spans="1:3" x14ac:dyDescent="0.2">
      <c r="A454" s="10" t="s">
        <v>629</v>
      </c>
      <c r="B454" s="11" t="s">
        <v>583</v>
      </c>
      <c r="C454" s="12" t="s">
        <v>247</v>
      </c>
    </row>
    <row r="455" spans="1:3" x14ac:dyDescent="0.2">
      <c r="A455" s="10" t="s">
        <v>629</v>
      </c>
      <c r="B455" s="11" t="s">
        <v>582</v>
      </c>
      <c r="C455" s="12" t="s">
        <v>256</v>
      </c>
    </row>
    <row r="456" spans="1:3" x14ac:dyDescent="0.2">
      <c r="A456" s="10" t="s">
        <v>629</v>
      </c>
      <c r="B456" s="11" t="s">
        <v>582</v>
      </c>
      <c r="C456" s="12" t="s">
        <v>265</v>
      </c>
    </row>
    <row r="457" spans="1:3" x14ac:dyDescent="0.2">
      <c r="A457" s="10" t="s">
        <v>629</v>
      </c>
      <c r="B457" s="11" t="s">
        <v>582</v>
      </c>
      <c r="C457" s="12" t="s">
        <v>270</v>
      </c>
    </row>
    <row r="458" spans="1:3" x14ac:dyDescent="0.2">
      <c r="A458" s="10" t="s">
        <v>629</v>
      </c>
      <c r="B458" s="11" t="s">
        <v>582</v>
      </c>
      <c r="C458" s="12" t="s">
        <v>275</v>
      </c>
    </row>
    <row r="459" spans="1:3" x14ac:dyDescent="0.2">
      <c r="A459" s="10" t="s">
        <v>629</v>
      </c>
      <c r="B459" s="11" t="s">
        <v>582</v>
      </c>
      <c r="C459" s="12" t="s">
        <v>294</v>
      </c>
    </row>
    <row r="460" spans="1:3" x14ac:dyDescent="0.2">
      <c r="A460" s="10" t="s">
        <v>629</v>
      </c>
      <c r="B460" s="11" t="s">
        <v>583</v>
      </c>
      <c r="C460" s="12" t="s">
        <v>296</v>
      </c>
    </row>
    <row r="461" spans="1:3" x14ac:dyDescent="0.2">
      <c r="A461" s="10" t="s">
        <v>629</v>
      </c>
      <c r="B461" s="11" t="s">
        <v>582</v>
      </c>
      <c r="C461" s="12" t="s">
        <v>309</v>
      </c>
    </row>
    <row r="462" spans="1:3" x14ac:dyDescent="0.2">
      <c r="A462" s="10" t="s">
        <v>629</v>
      </c>
      <c r="B462" s="11" t="s">
        <v>582</v>
      </c>
      <c r="C462" s="12" t="s">
        <v>329</v>
      </c>
    </row>
    <row r="463" spans="1:3" x14ac:dyDescent="0.2">
      <c r="A463" s="10" t="s">
        <v>629</v>
      </c>
      <c r="B463" s="11" t="s">
        <v>582</v>
      </c>
      <c r="C463" s="12" t="s">
        <v>331</v>
      </c>
    </row>
    <row r="464" spans="1:3" x14ac:dyDescent="0.2">
      <c r="A464" s="10" t="s">
        <v>629</v>
      </c>
      <c r="B464" s="11" t="s">
        <v>582</v>
      </c>
      <c r="C464" s="12" t="s">
        <v>335</v>
      </c>
    </row>
    <row r="465" spans="1:3" x14ac:dyDescent="0.2">
      <c r="A465" s="10" t="s">
        <v>629</v>
      </c>
      <c r="B465" s="11" t="s">
        <v>582</v>
      </c>
      <c r="C465" s="12" t="s">
        <v>344</v>
      </c>
    </row>
    <row r="466" spans="1:3" x14ac:dyDescent="0.2">
      <c r="A466" s="10" t="s">
        <v>629</v>
      </c>
      <c r="B466" s="11" t="s">
        <v>582</v>
      </c>
      <c r="C466" s="12" t="s">
        <v>351</v>
      </c>
    </row>
    <row r="467" spans="1:3" x14ac:dyDescent="0.2">
      <c r="A467" s="10" t="s">
        <v>629</v>
      </c>
      <c r="B467" s="11" t="s">
        <v>582</v>
      </c>
      <c r="C467" s="12" t="s">
        <v>352</v>
      </c>
    </row>
    <row r="468" spans="1:3" x14ac:dyDescent="0.2">
      <c r="A468" s="10" t="s">
        <v>629</v>
      </c>
      <c r="B468" s="11" t="s">
        <v>582</v>
      </c>
      <c r="C468" s="12" t="s">
        <v>355</v>
      </c>
    </row>
    <row r="469" spans="1:3" x14ac:dyDescent="0.2">
      <c r="A469" s="10" t="s">
        <v>629</v>
      </c>
      <c r="B469" s="11" t="s">
        <v>582</v>
      </c>
      <c r="C469" s="12" t="s">
        <v>357</v>
      </c>
    </row>
    <row r="470" spans="1:3" x14ac:dyDescent="0.2">
      <c r="A470" s="10" t="s">
        <v>629</v>
      </c>
      <c r="B470" s="11" t="s">
        <v>582</v>
      </c>
      <c r="C470" s="12" t="s">
        <v>375</v>
      </c>
    </row>
    <row r="471" spans="1:3" x14ac:dyDescent="0.2">
      <c r="A471" s="10" t="s">
        <v>629</v>
      </c>
      <c r="B471" s="11" t="s">
        <v>582</v>
      </c>
      <c r="C471" s="12" t="s">
        <v>381</v>
      </c>
    </row>
    <row r="472" spans="1:3" x14ac:dyDescent="0.2">
      <c r="A472" s="10" t="s">
        <v>629</v>
      </c>
      <c r="B472" s="11" t="s">
        <v>582</v>
      </c>
      <c r="C472" s="12" t="s">
        <v>382</v>
      </c>
    </row>
    <row r="473" spans="1:3" x14ac:dyDescent="0.2">
      <c r="A473" s="10" t="s">
        <v>629</v>
      </c>
      <c r="B473" s="11" t="s">
        <v>583</v>
      </c>
      <c r="C473" s="12" t="s">
        <v>389</v>
      </c>
    </row>
    <row r="474" spans="1:3" x14ac:dyDescent="0.2">
      <c r="A474" s="10" t="s">
        <v>629</v>
      </c>
      <c r="B474" s="11" t="s">
        <v>583</v>
      </c>
      <c r="C474" s="12" t="s">
        <v>400</v>
      </c>
    </row>
    <row r="475" spans="1:3" x14ac:dyDescent="0.2">
      <c r="A475" s="10" t="s">
        <v>629</v>
      </c>
      <c r="B475" s="11" t="s">
        <v>583</v>
      </c>
      <c r="C475" s="12" t="s">
        <v>402</v>
      </c>
    </row>
    <row r="476" spans="1:3" x14ac:dyDescent="0.2">
      <c r="A476" s="10" t="s">
        <v>629</v>
      </c>
      <c r="B476" s="11" t="s">
        <v>583</v>
      </c>
      <c r="C476" s="12" t="s">
        <v>406</v>
      </c>
    </row>
    <row r="477" spans="1:3" x14ac:dyDescent="0.2">
      <c r="A477" s="10" t="s">
        <v>629</v>
      </c>
      <c r="B477" s="11" t="s">
        <v>582</v>
      </c>
      <c r="C477" s="12" t="s">
        <v>415</v>
      </c>
    </row>
    <row r="478" spans="1:3" x14ac:dyDescent="0.2">
      <c r="A478" s="10" t="s">
        <v>629</v>
      </c>
      <c r="B478" s="11" t="s">
        <v>583</v>
      </c>
      <c r="C478" s="12" t="s">
        <v>419</v>
      </c>
    </row>
    <row r="479" spans="1:3" x14ac:dyDescent="0.2">
      <c r="A479" s="10" t="s">
        <v>629</v>
      </c>
      <c r="B479" s="11" t="s">
        <v>582</v>
      </c>
      <c r="C479" s="12" t="s">
        <v>420</v>
      </c>
    </row>
    <row r="480" spans="1:3" x14ac:dyDescent="0.2">
      <c r="A480" s="10" t="s">
        <v>629</v>
      </c>
      <c r="B480" s="11" t="s">
        <v>582</v>
      </c>
      <c r="C480" s="12" t="s">
        <v>435</v>
      </c>
    </row>
    <row r="481" spans="1:3" x14ac:dyDescent="0.2">
      <c r="A481" s="10" t="s">
        <v>629</v>
      </c>
      <c r="B481" s="11" t="s">
        <v>582</v>
      </c>
      <c r="C481" s="12" t="s">
        <v>438</v>
      </c>
    </row>
    <row r="482" spans="1:3" x14ac:dyDescent="0.2">
      <c r="A482" s="10" t="s">
        <v>629</v>
      </c>
      <c r="B482" s="11" t="s">
        <v>583</v>
      </c>
      <c r="C482" s="12" t="s">
        <v>450</v>
      </c>
    </row>
    <row r="483" spans="1:3" x14ac:dyDescent="0.2">
      <c r="A483" s="10" t="s">
        <v>629</v>
      </c>
      <c r="B483" s="11" t="s">
        <v>583</v>
      </c>
      <c r="C483" s="12" t="s">
        <v>453</v>
      </c>
    </row>
    <row r="484" spans="1:3" x14ac:dyDescent="0.2">
      <c r="A484" s="10" t="s">
        <v>629</v>
      </c>
      <c r="B484" s="11" t="s">
        <v>582</v>
      </c>
      <c r="C484" s="12" t="s">
        <v>456</v>
      </c>
    </row>
    <row r="485" spans="1:3" x14ac:dyDescent="0.2">
      <c r="A485" s="10" t="s">
        <v>629</v>
      </c>
      <c r="B485" s="11" t="s">
        <v>583</v>
      </c>
      <c r="C485" s="12" t="s">
        <v>482</v>
      </c>
    </row>
    <row r="486" spans="1:3" x14ac:dyDescent="0.2">
      <c r="A486" s="10" t="s">
        <v>629</v>
      </c>
      <c r="B486" s="11" t="s">
        <v>583</v>
      </c>
      <c r="C486" s="12" t="s">
        <v>497</v>
      </c>
    </row>
    <row r="487" spans="1:3" x14ac:dyDescent="0.2">
      <c r="A487" s="10" t="s">
        <v>629</v>
      </c>
      <c r="B487" s="11" t="s">
        <v>583</v>
      </c>
      <c r="C487" s="12" t="s">
        <v>499</v>
      </c>
    </row>
    <row r="488" spans="1:3" x14ac:dyDescent="0.2">
      <c r="A488" s="10" t="s">
        <v>629</v>
      </c>
      <c r="B488" s="11" t="s">
        <v>582</v>
      </c>
      <c r="C488" s="12" t="s">
        <v>505</v>
      </c>
    </row>
    <row r="489" spans="1:3" x14ac:dyDescent="0.2">
      <c r="A489" s="10" t="s">
        <v>629</v>
      </c>
      <c r="B489" s="11" t="s">
        <v>582</v>
      </c>
      <c r="C489" s="12" t="s">
        <v>507</v>
      </c>
    </row>
    <row r="490" spans="1:3" x14ac:dyDescent="0.2">
      <c r="A490" s="10" t="s">
        <v>629</v>
      </c>
      <c r="B490" s="11" t="s">
        <v>582</v>
      </c>
      <c r="C490" s="12" t="s">
        <v>513</v>
      </c>
    </row>
    <row r="491" spans="1:3" x14ac:dyDescent="0.2">
      <c r="A491" s="10" t="s">
        <v>632</v>
      </c>
      <c r="B491" s="11" t="s">
        <v>582</v>
      </c>
      <c r="C491" s="12" t="s">
        <v>633</v>
      </c>
    </row>
    <row r="492" spans="1:3" x14ac:dyDescent="0.2">
      <c r="A492" s="10" t="s">
        <v>632</v>
      </c>
      <c r="B492" s="11" t="s">
        <v>582</v>
      </c>
      <c r="C492" s="12" t="s">
        <v>26</v>
      </c>
    </row>
    <row r="493" spans="1:3" x14ac:dyDescent="0.2">
      <c r="A493" s="10" t="s">
        <v>632</v>
      </c>
      <c r="B493" s="11" t="s">
        <v>582</v>
      </c>
      <c r="C493" s="12" t="s">
        <v>634</v>
      </c>
    </row>
    <row r="494" spans="1:3" x14ac:dyDescent="0.2">
      <c r="A494" s="10" t="s">
        <v>632</v>
      </c>
      <c r="B494" s="11" t="s">
        <v>583</v>
      </c>
      <c r="C494" s="12" t="s">
        <v>635</v>
      </c>
    </row>
    <row r="495" spans="1:3" x14ac:dyDescent="0.2">
      <c r="A495" s="10" t="s">
        <v>632</v>
      </c>
      <c r="B495" s="11" t="s">
        <v>583</v>
      </c>
      <c r="C495" s="12" t="s">
        <v>60</v>
      </c>
    </row>
    <row r="496" spans="1:3" x14ac:dyDescent="0.2">
      <c r="A496" s="10" t="s">
        <v>632</v>
      </c>
      <c r="B496" s="11" t="s">
        <v>582</v>
      </c>
      <c r="C496" s="12" t="s">
        <v>63</v>
      </c>
    </row>
    <row r="497" spans="1:3" x14ac:dyDescent="0.2">
      <c r="A497" s="10" t="s">
        <v>632</v>
      </c>
      <c r="B497" s="11" t="s">
        <v>582</v>
      </c>
      <c r="C497" s="12" t="s">
        <v>636</v>
      </c>
    </row>
    <row r="498" spans="1:3" x14ac:dyDescent="0.2">
      <c r="A498" s="10" t="s">
        <v>632</v>
      </c>
      <c r="B498" s="11" t="s">
        <v>582</v>
      </c>
      <c r="C498" s="12" t="s">
        <v>637</v>
      </c>
    </row>
    <row r="499" spans="1:3" x14ac:dyDescent="0.2">
      <c r="A499" s="10" t="s">
        <v>632</v>
      </c>
      <c r="B499" s="11" t="s">
        <v>582</v>
      </c>
      <c r="C499" s="12" t="s">
        <v>142</v>
      </c>
    </row>
    <row r="500" spans="1:3" x14ac:dyDescent="0.2">
      <c r="A500" s="10" t="s">
        <v>632</v>
      </c>
      <c r="B500" s="11" t="s">
        <v>582</v>
      </c>
      <c r="C500" s="12" t="s">
        <v>638</v>
      </c>
    </row>
    <row r="501" spans="1:3" x14ac:dyDescent="0.2">
      <c r="A501" s="10" t="s">
        <v>632</v>
      </c>
      <c r="B501" s="11" t="s">
        <v>582</v>
      </c>
      <c r="C501" s="12" t="s">
        <v>180</v>
      </c>
    </row>
    <row r="502" spans="1:3" x14ac:dyDescent="0.2">
      <c r="A502" s="10" t="s">
        <v>632</v>
      </c>
      <c r="B502" s="11" t="s">
        <v>582</v>
      </c>
      <c r="C502" s="12" t="s">
        <v>185</v>
      </c>
    </row>
    <row r="503" spans="1:3" ht="25.5" x14ac:dyDescent="0.2">
      <c r="A503" s="10" t="s">
        <v>632</v>
      </c>
      <c r="B503" s="11" t="s">
        <v>582</v>
      </c>
      <c r="C503" s="12" t="s">
        <v>639</v>
      </c>
    </row>
    <row r="504" spans="1:3" x14ac:dyDescent="0.2">
      <c r="A504" s="10" t="s">
        <v>632</v>
      </c>
      <c r="B504" s="11" t="s">
        <v>582</v>
      </c>
      <c r="C504" s="12" t="s">
        <v>216</v>
      </c>
    </row>
    <row r="505" spans="1:3" x14ac:dyDescent="0.2">
      <c r="A505" s="10" t="s">
        <v>632</v>
      </c>
      <c r="B505" s="11" t="s">
        <v>583</v>
      </c>
      <c r="C505" s="12" t="s">
        <v>222</v>
      </c>
    </row>
    <row r="506" spans="1:3" x14ac:dyDescent="0.2">
      <c r="A506" s="10" t="s">
        <v>632</v>
      </c>
      <c r="B506" s="11" t="s">
        <v>582</v>
      </c>
      <c r="C506" s="12" t="s">
        <v>223</v>
      </c>
    </row>
    <row r="507" spans="1:3" x14ac:dyDescent="0.2">
      <c r="A507" s="10" t="s">
        <v>632</v>
      </c>
      <c r="B507" s="11" t="s">
        <v>582</v>
      </c>
      <c r="C507" s="12" t="s">
        <v>640</v>
      </c>
    </row>
    <row r="508" spans="1:3" x14ac:dyDescent="0.2">
      <c r="A508" s="10" t="s">
        <v>632</v>
      </c>
      <c r="B508" s="11" t="s">
        <v>582</v>
      </c>
      <c r="C508" s="12" t="s">
        <v>242</v>
      </c>
    </row>
    <row r="509" spans="1:3" x14ac:dyDescent="0.2">
      <c r="A509" s="10" t="s">
        <v>632</v>
      </c>
      <c r="B509" s="11" t="s">
        <v>582</v>
      </c>
      <c r="C509" s="12" t="s">
        <v>252</v>
      </c>
    </row>
    <row r="510" spans="1:3" x14ac:dyDescent="0.2">
      <c r="A510" s="10" t="s">
        <v>632</v>
      </c>
      <c r="B510" s="11" t="s">
        <v>582</v>
      </c>
      <c r="C510" s="12" t="s">
        <v>261</v>
      </c>
    </row>
    <row r="511" spans="1:3" x14ac:dyDescent="0.2">
      <c r="A511" s="10" t="s">
        <v>632</v>
      </c>
      <c r="B511" s="11" t="s">
        <v>582</v>
      </c>
      <c r="C511" s="12" t="s">
        <v>641</v>
      </c>
    </row>
    <row r="512" spans="1:3" x14ac:dyDescent="0.2">
      <c r="A512" s="10" t="s">
        <v>632</v>
      </c>
      <c r="B512" s="11" t="s">
        <v>583</v>
      </c>
      <c r="C512" s="12" t="s">
        <v>642</v>
      </c>
    </row>
    <row r="513" spans="1:3" x14ac:dyDescent="0.2">
      <c r="A513" s="10" t="s">
        <v>632</v>
      </c>
      <c r="B513" s="11" t="s">
        <v>582</v>
      </c>
      <c r="C513" s="12" t="s">
        <v>643</v>
      </c>
    </row>
    <row r="514" spans="1:3" x14ac:dyDescent="0.2">
      <c r="A514" s="10" t="s">
        <v>632</v>
      </c>
      <c r="B514" s="11" t="s">
        <v>583</v>
      </c>
      <c r="C514" s="12" t="s">
        <v>315</v>
      </c>
    </row>
    <row r="515" spans="1:3" x14ac:dyDescent="0.2">
      <c r="A515" s="10" t="s">
        <v>632</v>
      </c>
      <c r="B515" s="11" t="s">
        <v>582</v>
      </c>
      <c r="C515" s="12" t="s">
        <v>519</v>
      </c>
    </row>
    <row r="516" spans="1:3" x14ac:dyDescent="0.2">
      <c r="A516" s="10" t="s">
        <v>632</v>
      </c>
      <c r="B516" s="11" t="s">
        <v>583</v>
      </c>
      <c r="C516" s="12" t="s">
        <v>644</v>
      </c>
    </row>
    <row r="517" spans="1:3" x14ac:dyDescent="0.2">
      <c r="A517" s="10" t="s">
        <v>632</v>
      </c>
      <c r="B517" s="11" t="s">
        <v>583</v>
      </c>
      <c r="C517" s="12" t="s">
        <v>645</v>
      </c>
    </row>
    <row r="518" spans="1:3" x14ac:dyDescent="0.2">
      <c r="A518" s="10" t="s">
        <v>632</v>
      </c>
      <c r="B518" s="11" t="s">
        <v>582</v>
      </c>
      <c r="C518" s="12" t="s">
        <v>366</v>
      </c>
    </row>
    <row r="519" spans="1:3" x14ac:dyDescent="0.2">
      <c r="A519" s="10" t="s">
        <v>632</v>
      </c>
      <c r="B519" s="11" t="s">
        <v>583</v>
      </c>
      <c r="C519" s="12" t="s">
        <v>646</v>
      </c>
    </row>
    <row r="520" spans="1:3" x14ac:dyDescent="0.2">
      <c r="A520" s="10" t="s">
        <v>632</v>
      </c>
      <c r="B520" s="11" t="s">
        <v>582</v>
      </c>
      <c r="C520" s="12" t="s">
        <v>422</v>
      </c>
    </row>
    <row r="521" spans="1:3" x14ac:dyDescent="0.2">
      <c r="A521" s="10" t="s">
        <v>632</v>
      </c>
      <c r="B521" s="11" t="s">
        <v>582</v>
      </c>
      <c r="C521" s="12" t="s">
        <v>647</v>
      </c>
    </row>
    <row r="522" spans="1:3" x14ac:dyDescent="0.2">
      <c r="A522" s="10" t="s">
        <v>632</v>
      </c>
      <c r="B522" s="11" t="s">
        <v>582</v>
      </c>
      <c r="C522" s="12" t="s">
        <v>432</v>
      </c>
    </row>
    <row r="523" spans="1:3" x14ac:dyDescent="0.2">
      <c r="A523" s="10" t="s">
        <v>632</v>
      </c>
      <c r="B523" s="11" t="s">
        <v>582</v>
      </c>
      <c r="C523" s="12" t="s">
        <v>648</v>
      </c>
    </row>
    <row r="524" spans="1:3" x14ac:dyDescent="0.2">
      <c r="A524" s="10" t="s">
        <v>632</v>
      </c>
      <c r="B524" s="11" t="s">
        <v>582</v>
      </c>
      <c r="C524" s="12" t="s">
        <v>649</v>
      </c>
    </row>
    <row r="525" spans="1:3" x14ac:dyDescent="0.2">
      <c r="A525" s="10" t="s">
        <v>632</v>
      </c>
      <c r="B525" s="11" t="s">
        <v>582</v>
      </c>
      <c r="C525" s="12" t="s">
        <v>442</v>
      </c>
    </row>
    <row r="526" spans="1:3" x14ac:dyDescent="0.2">
      <c r="A526" s="10" t="s">
        <v>632</v>
      </c>
      <c r="B526" s="11" t="s">
        <v>583</v>
      </c>
      <c r="C526" s="12" t="s">
        <v>650</v>
      </c>
    </row>
    <row r="527" spans="1:3" x14ac:dyDescent="0.2">
      <c r="A527" s="10" t="s">
        <v>632</v>
      </c>
      <c r="B527" s="11" t="s">
        <v>582</v>
      </c>
      <c r="C527" s="12" t="s">
        <v>651</v>
      </c>
    </row>
    <row r="528" spans="1:3" x14ac:dyDescent="0.2">
      <c r="A528" s="10" t="s">
        <v>632</v>
      </c>
      <c r="B528" s="11" t="s">
        <v>582</v>
      </c>
      <c r="C528" s="12" t="s">
        <v>652</v>
      </c>
    </row>
    <row r="529" spans="1:3" x14ac:dyDescent="0.2">
      <c r="A529" s="10" t="s">
        <v>632</v>
      </c>
      <c r="B529" s="11" t="s">
        <v>583</v>
      </c>
      <c r="C529" s="12" t="s">
        <v>653</v>
      </c>
    </row>
    <row r="530" spans="1:3" x14ac:dyDescent="0.2">
      <c r="A530" s="10" t="s">
        <v>632</v>
      </c>
      <c r="B530" s="11" t="s">
        <v>582</v>
      </c>
      <c r="C530" s="12" t="s">
        <v>654</v>
      </c>
    </row>
    <row r="531" spans="1:3" x14ac:dyDescent="0.2">
      <c r="A531" s="10" t="s">
        <v>632</v>
      </c>
      <c r="B531" s="11" t="s">
        <v>582</v>
      </c>
      <c r="C531" s="12" t="s">
        <v>516</v>
      </c>
    </row>
    <row r="532" spans="1:3" x14ac:dyDescent="0.2">
      <c r="A532" s="10" t="s">
        <v>655</v>
      </c>
      <c r="B532" s="11" t="s">
        <v>582</v>
      </c>
      <c r="C532" s="12" t="s">
        <v>33</v>
      </c>
    </row>
    <row r="533" spans="1:3" x14ac:dyDescent="0.2">
      <c r="A533" s="10" t="s">
        <v>655</v>
      </c>
      <c r="B533" s="11" t="s">
        <v>583</v>
      </c>
      <c r="C533" s="12" t="s">
        <v>75</v>
      </c>
    </row>
    <row r="534" spans="1:3" x14ac:dyDescent="0.2">
      <c r="A534" s="10" t="s">
        <v>655</v>
      </c>
      <c r="B534" s="11" t="s">
        <v>582</v>
      </c>
      <c r="C534" s="12" t="s">
        <v>83</v>
      </c>
    </row>
    <row r="535" spans="1:3" x14ac:dyDescent="0.2">
      <c r="A535" s="10" t="s">
        <v>655</v>
      </c>
      <c r="B535" s="11" t="s">
        <v>582</v>
      </c>
      <c r="C535" s="12" t="s">
        <v>89</v>
      </c>
    </row>
    <row r="536" spans="1:3" x14ac:dyDescent="0.2">
      <c r="A536" s="10" t="s">
        <v>655</v>
      </c>
      <c r="B536" s="11" t="s">
        <v>582</v>
      </c>
      <c r="C536" s="12" t="s">
        <v>90</v>
      </c>
    </row>
    <row r="537" spans="1:3" x14ac:dyDescent="0.2">
      <c r="A537" s="10" t="s">
        <v>655</v>
      </c>
      <c r="B537" s="11" t="s">
        <v>582</v>
      </c>
      <c r="C537" s="12" t="s">
        <v>94</v>
      </c>
    </row>
    <row r="538" spans="1:3" x14ac:dyDescent="0.2">
      <c r="A538" s="10" t="s">
        <v>655</v>
      </c>
      <c r="B538" s="11" t="s">
        <v>582</v>
      </c>
      <c r="C538" s="12" t="s">
        <v>98</v>
      </c>
    </row>
    <row r="539" spans="1:3" x14ac:dyDescent="0.2">
      <c r="A539" s="10" t="s">
        <v>655</v>
      </c>
      <c r="B539" s="11" t="s">
        <v>582</v>
      </c>
      <c r="C539" s="12" t="s">
        <v>133</v>
      </c>
    </row>
    <row r="540" spans="1:3" x14ac:dyDescent="0.2">
      <c r="A540" s="10" t="s">
        <v>655</v>
      </c>
      <c r="B540" s="11" t="s">
        <v>582</v>
      </c>
      <c r="C540" s="12" t="s">
        <v>139</v>
      </c>
    </row>
    <row r="541" spans="1:3" x14ac:dyDescent="0.2">
      <c r="A541" s="10" t="s">
        <v>655</v>
      </c>
      <c r="B541" s="11" t="s">
        <v>582</v>
      </c>
      <c r="C541" s="12" t="s">
        <v>205</v>
      </c>
    </row>
    <row r="542" spans="1:3" x14ac:dyDescent="0.2">
      <c r="A542" s="10" t="s">
        <v>655</v>
      </c>
      <c r="B542" s="11" t="s">
        <v>582</v>
      </c>
      <c r="C542" s="12" t="s">
        <v>248</v>
      </c>
    </row>
    <row r="543" spans="1:3" x14ac:dyDescent="0.2">
      <c r="A543" s="10" t="s">
        <v>655</v>
      </c>
      <c r="B543" s="11" t="s">
        <v>583</v>
      </c>
      <c r="C543" s="12" t="s">
        <v>271</v>
      </c>
    </row>
    <row r="544" spans="1:3" x14ac:dyDescent="0.2">
      <c r="A544" s="10" t="s">
        <v>655</v>
      </c>
      <c r="B544" s="11" t="s">
        <v>582</v>
      </c>
      <c r="C544" s="12" t="s">
        <v>273</v>
      </c>
    </row>
    <row r="545" spans="1:3" x14ac:dyDescent="0.2">
      <c r="A545" s="10" t="s">
        <v>655</v>
      </c>
      <c r="B545" s="11" t="s">
        <v>582</v>
      </c>
      <c r="C545" s="12" t="s">
        <v>303</v>
      </c>
    </row>
    <row r="546" spans="1:3" x14ac:dyDescent="0.2">
      <c r="A546" s="10" t="s">
        <v>655</v>
      </c>
      <c r="B546" s="11" t="s">
        <v>582</v>
      </c>
      <c r="C546" s="12" t="s">
        <v>336</v>
      </c>
    </row>
    <row r="547" spans="1:3" x14ac:dyDescent="0.2">
      <c r="A547" s="10" t="s">
        <v>655</v>
      </c>
      <c r="B547" s="11" t="s">
        <v>583</v>
      </c>
      <c r="C547" s="12" t="s">
        <v>349</v>
      </c>
    </row>
    <row r="548" spans="1:3" x14ac:dyDescent="0.2">
      <c r="A548" s="10" t="s">
        <v>655</v>
      </c>
      <c r="B548" s="11" t="s">
        <v>582</v>
      </c>
      <c r="C548" s="12" t="s">
        <v>656</v>
      </c>
    </row>
    <row r="549" spans="1:3" x14ac:dyDescent="0.2">
      <c r="A549" s="10" t="s">
        <v>655</v>
      </c>
      <c r="B549" s="11" t="s">
        <v>582</v>
      </c>
      <c r="C549" s="12" t="s">
        <v>383</v>
      </c>
    </row>
    <row r="550" spans="1:3" x14ac:dyDescent="0.2">
      <c r="A550" s="10" t="s">
        <v>655</v>
      </c>
      <c r="B550" s="11" t="s">
        <v>582</v>
      </c>
      <c r="C550" s="12" t="s">
        <v>412</v>
      </c>
    </row>
    <row r="551" spans="1:3" x14ac:dyDescent="0.2">
      <c r="A551" s="10" t="s">
        <v>655</v>
      </c>
      <c r="B551" s="11" t="s">
        <v>582</v>
      </c>
      <c r="C551" s="12" t="s">
        <v>421</v>
      </c>
    </row>
    <row r="552" spans="1:3" x14ac:dyDescent="0.2">
      <c r="A552" s="10" t="s">
        <v>655</v>
      </c>
      <c r="B552" s="11" t="s">
        <v>582</v>
      </c>
      <c r="C552" s="12" t="s">
        <v>428</v>
      </c>
    </row>
    <row r="553" spans="1:3" x14ac:dyDescent="0.2">
      <c r="A553" s="10" t="s">
        <v>655</v>
      </c>
      <c r="B553" s="11" t="s">
        <v>582</v>
      </c>
      <c r="C553" s="12" t="s">
        <v>430</v>
      </c>
    </row>
    <row r="554" spans="1:3" x14ac:dyDescent="0.2">
      <c r="A554" s="10" t="s">
        <v>655</v>
      </c>
      <c r="B554" s="11" t="s">
        <v>582</v>
      </c>
      <c r="C554" s="12" t="s">
        <v>434</v>
      </c>
    </row>
    <row r="555" spans="1:3" x14ac:dyDescent="0.2">
      <c r="A555" s="10" t="s">
        <v>655</v>
      </c>
      <c r="B555" s="11" t="s">
        <v>582</v>
      </c>
      <c r="C555" s="12" t="s">
        <v>441</v>
      </c>
    </row>
    <row r="556" spans="1:3" x14ac:dyDescent="0.2">
      <c r="A556" s="10" t="s">
        <v>655</v>
      </c>
      <c r="B556" s="11" t="s">
        <v>582</v>
      </c>
      <c r="C556" s="12" t="s">
        <v>491</v>
      </c>
    </row>
    <row r="557" spans="1:3" x14ac:dyDescent="0.2">
      <c r="A557" s="14" t="s">
        <v>657</v>
      </c>
      <c r="B557" s="15" t="s">
        <v>583</v>
      </c>
      <c r="C557" s="16" t="s">
        <v>658</v>
      </c>
    </row>
  </sheetData>
  <autoFilter ref="B1:C553" xr:uid="{00000000-0009-0000-0000-000007000000}"/>
  <phoneticPr fontId="8"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2:B47"/>
  <sheetViews>
    <sheetView topLeftCell="A9" workbookViewId="0">
      <selection activeCell="A40" sqref="A40"/>
    </sheetView>
  </sheetViews>
  <sheetFormatPr defaultRowHeight="12.75" x14ac:dyDescent="0.2"/>
  <cols>
    <col min="1" max="1" width="47.28515625" customWidth="1"/>
  </cols>
  <sheetData>
    <row r="2" spans="1:1" ht="15" customHeight="1" x14ac:dyDescent="0.2">
      <c r="A2" s="324" t="s">
        <v>860</v>
      </c>
    </row>
    <row r="3" spans="1:1" ht="15" customHeight="1" x14ac:dyDescent="0.2">
      <c r="A3" s="324" t="s">
        <v>861</v>
      </c>
    </row>
    <row r="4" spans="1:1" ht="15" customHeight="1" x14ac:dyDescent="0.2">
      <c r="A4" s="324" t="s">
        <v>862</v>
      </c>
    </row>
    <row r="5" spans="1:1" ht="15" customHeight="1" x14ac:dyDescent="0.2">
      <c r="A5" s="324" t="s">
        <v>863</v>
      </c>
    </row>
    <row r="6" spans="1:1" ht="15" customHeight="1" x14ac:dyDescent="0.2">
      <c r="A6" s="324" t="s">
        <v>864</v>
      </c>
    </row>
    <row r="7" spans="1:1" ht="15" customHeight="1" x14ac:dyDescent="0.2">
      <c r="A7" s="324" t="s">
        <v>865</v>
      </c>
    </row>
    <row r="8" spans="1:1" ht="15" customHeight="1" x14ac:dyDescent="0.2">
      <c r="A8" s="324" t="s">
        <v>866</v>
      </c>
    </row>
    <row r="9" spans="1:1" ht="15" customHeight="1" x14ac:dyDescent="0.2">
      <c r="A9" s="324" t="s">
        <v>867</v>
      </c>
    </row>
    <row r="10" spans="1:1" ht="15" customHeight="1" x14ac:dyDescent="0.2">
      <c r="A10" s="324" t="s">
        <v>868</v>
      </c>
    </row>
    <row r="11" spans="1:1" ht="15" customHeight="1" x14ac:dyDescent="0.2">
      <c r="A11" s="324" t="s">
        <v>869</v>
      </c>
    </row>
    <row r="12" spans="1:1" ht="15" customHeight="1" x14ac:dyDescent="0.2">
      <c r="A12" s="324" t="s">
        <v>870</v>
      </c>
    </row>
    <row r="13" spans="1:1" ht="15" customHeight="1" x14ac:dyDescent="0.2">
      <c r="A13" s="324" t="s">
        <v>871</v>
      </c>
    </row>
    <row r="14" spans="1:1" ht="15" customHeight="1" x14ac:dyDescent="0.2">
      <c r="A14" s="324" t="s">
        <v>872</v>
      </c>
    </row>
    <row r="15" spans="1:1" ht="15" customHeight="1" x14ac:dyDescent="0.2">
      <c r="A15" s="324" t="s">
        <v>873</v>
      </c>
    </row>
    <row r="16" spans="1:1" ht="15" customHeight="1" x14ac:dyDescent="0.2">
      <c r="A16" s="324" t="s">
        <v>874</v>
      </c>
    </row>
    <row r="17" spans="1:1" ht="15" customHeight="1" x14ac:dyDescent="0.2">
      <c r="A17" s="324" t="s">
        <v>875</v>
      </c>
    </row>
    <row r="18" spans="1:1" ht="15" customHeight="1" x14ac:dyDescent="0.2">
      <c r="A18" s="324" t="s">
        <v>876</v>
      </c>
    </row>
    <row r="19" spans="1:1" ht="15" customHeight="1" x14ac:dyDescent="0.2">
      <c r="A19" s="324" t="s">
        <v>877</v>
      </c>
    </row>
    <row r="20" spans="1:1" ht="15" customHeight="1" x14ac:dyDescent="0.2">
      <c r="A20" s="324" t="s">
        <v>878</v>
      </c>
    </row>
    <row r="21" spans="1:1" ht="15" customHeight="1" x14ac:dyDescent="0.2">
      <c r="A21" s="324" t="s">
        <v>903</v>
      </c>
    </row>
    <row r="22" spans="1:1" ht="15" customHeight="1" x14ac:dyDescent="0.2">
      <c r="A22" s="324" t="s">
        <v>879</v>
      </c>
    </row>
    <row r="23" spans="1:1" ht="15" customHeight="1" x14ac:dyDescent="0.2">
      <c r="A23" s="324" t="s">
        <v>880</v>
      </c>
    </row>
    <row r="24" spans="1:1" ht="15" customHeight="1" x14ac:dyDescent="0.2">
      <c r="A24" s="324" t="s">
        <v>881</v>
      </c>
    </row>
    <row r="25" spans="1:1" ht="15" customHeight="1" x14ac:dyDescent="0.2">
      <c r="A25" s="324" t="s">
        <v>882</v>
      </c>
    </row>
    <row r="26" spans="1:1" ht="15" customHeight="1" x14ac:dyDescent="0.2">
      <c r="A26" s="324" t="s">
        <v>883</v>
      </c>
    </row>
    <row r="27" spans="1:1" ht="15" customHeight="1" x14ac:dyDescent="0.2">
      <c r="A27" s="324" t="s">
        <v>884</v>
      </c>
    </row>
    <row r="28" spans="1:1" ht="15" customHeight="1" x14ac:dyDescent="0.2">
      <c r="A28" s="324" t="s">
        <v>885</v>
      </c>
    </row>
    <row r="29" spans="1:1" ht="15" customHeight="1" x14ac:dyDescent="0.2">
      <c r="A29" s="324" t="s">
        <v>886</v>
      </c>
    </row>
    <row r="30" spans="1:1" ht="15" customHeight="1" x14ac:dyDescent="0.2">
      <c r="A30" s="324" t="s">
        <v>887</v>
      </c>
    </row>
    <row r="31" spans="1:1" ht="15" customHeight="1" x14ac:dyDescent="0.2">
      <c r="A31" s="324" t="s">
        <v>888</v>
      </c>
    </row>
    <row r="32" spans="1:1" ht="15" customHeight="1" x14ac:dyDescent="0.2">
      <c r="A32" s="324" t="s">
        <v>889</v>
      </c>
    </row>
    <row r="33" spans="1:2" ht="15" customHeight="1" x14ac:dyDescent="0.2">
      <c r="A33" s="324" t="s">
        <v>890</v>
      </c>
    </row>
    <row r="34" spans="1:2" ht="15" customHeight="1" x14ac:dyDescent="0.2">
      <c r="A34" s="324" t="s">
        <v>891</v>
      </c>
    </row>
    <row r="35" spans="1:2" ht="15" customHeight="1" x14ac:dyDescent="0.2">
      <c r="A35" s="324" t="s">
        <v>892</v>
      </c>
    </row>
    <row r="36" spans="1:2" ht="15" customHeight="1" x14ac:dyDescent="0.2">
      <c r="A36" s="324" t="s">
        <v>893</v>
      </c>
    </row>
    <row r="37" spans="1:2" ht="15" customHeight="1" x14ac:dyDescent="0.2">
      <c r="A37" s="324" t="s">
        <v>894</v>
      </c>
    </row>
    <row r="38" spans="1:2" ht="15" customHeight="1" x14ac:dyDescent="0.2">
      <c r="A38" s="324" t="s">
        <v>950</v>
      </c>
    </row>
    <row r="39" spans="1:2" ht="15" customHeight="1" x14ac:dyDescent="0.2">
      <c r="A39" s="324" t="s">
        <v>895</v>
      </c>
    </row>
    <row r="40" spans="1:2" ht="15" customHeight="1" x14ac:dyDescent="0.2">
      <c r="A40" s="324" t="s">
        <v>896</v>
      </c>
    </row>
    <row r="41" spans="1:2" ht="15" customHeight="1" x14ac:dyDescent="0.2">
      <c r="A41" s="324" t="s">
        <v>897</v>
      </c>
    </row>
    <row r="42" spans="1:2" ht="15" customHeight="1" x14ac:dyDescent="0.2">
      <c r="A42" s="324" t="s">
        <v>898</v>
      </c>
    </row>
    <row r="43" spans="1:2" ht="15" customHeight="1" x14ac:dyDescent="0.2">
      <c r="A43" s="324" t="s">
        <v>902</v>
      </c>
    </row>
    <row r="44" spans="1:2" ht="15" customHeight="1" x14ac:dyDescent="0.2">
      <c r="A44" s="324" t="s">
        <v>899</v>
      </c>
    </row>
    <row r="45" spans="1:2" ht="15" customHeight="1" x14ac:dyDescent="0.2">
      <c r="A45" s="324" t="s">
        <v>949</v>
      </c>
    </row>
    <row r="46" spans="1:2" ht="15" customHeight="1" x14ac:dyDescent="0.2">
      <c r="A46" s="324" t="s">
        <v>900</v>
      </c>
    </row>
    <row r="47" spans="1:2" ht="15" customHeight="1" x14ac:dyDescent="0.2">
      <c r="A47" s="324" t="s">
        <v>901</v>
      </c>
    </row>
  </sheetData>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4</vt:i4>
      </vt:variant>
    </vt:vector>
  </HeadingPairs>
  <TitlesOfParts>
    <vt:vector size="13" baseType="lpstr">
      <vt:lpstr>I ES Općenito</vt:lpstr>
      <vt:lpstr>II Pouzdanost, sigur. i učikov.</vt:lpstr>
      <vt:lpstr>III Teh.karakteristike DS-1.dio</vt:lpstr>
      <vt:lpstr>III Teh.karakteristike DS-2.dio</vt:lpstr>
      <vt:lpstr>IV Korištenje kapaciteta DS</vt:lpstr>
      <vt:lpstr>V Održavanje opreme DS</vt:lpstr>
      <vt:lpstr>VI Dužnosti i prava prema ZTP</vt:lpstr>
      <vt:lpstr>ŽUPANIJE, GRADOVI I OPĆINE RH</vt:lpstr>
      <vt:lpstr>OPSKRBLJIVAČI</vt:lpstr>
      <vt:lpstr>'I ES Općenito'!Podrucje_ispisa</vt:lpstr>
      <vt:lpstr>'II Pouzdanost, sigur. i učikov.'!Podrucje_ispisa</vt:lpstr>
      <vt:lpstr>'IV Korištenje kapaciteta DS'!Podrucje_ispisa</vt:lpstr>
      <vt:lpstr>'V Održavanje opreme DS'!Podrucje_ispisa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2019-02-26T16:31:19Z</dcterms:created>
  <dcterms:modified xsi:type="dcterms:W3CDTF">2020-03-02T08:20:53Z</dcterms:modified>
</cp:coreProperties>
</file>